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80"/>
  </bookViews>
  <sheets>
    <sheet name="Ki-1" sheetId="1" r:id="rId1"/>
    <sheet name="Ki-2" sheetId="2" r:id="rId2"/>
    <sheet name="Ki-3" sheetId="3" r:id="rId3"/>
    <sheet name="Ki-4" sheetId="4" r:id="rId4"/>
    <sheet name="Ki-5" sheetId="5" r:id="rId5"/>
    <sheet name="Ki-6" sheetId="6" r:id="rId6"/>
  </sheets>
  <externalReferences>
    <externalReference r:id="rId7"/>
  </externalReferences>
  <definedNames>
    <definedName name="_xlnm.Print_Area" localSheetId="0">'Ki-1'!$B$4:$Q$28</definedName>
    <definedName name="_xlnm.Print_Area" localSheetId="1">'Ki-2'!$B$4:$Q$28</definedName>
    <definedName name="_xlnm.Print_Area" localSheetId="2">'Ki-3'!$B$4:$Q$28</definedName>
    <definedName name="_xlnm.Print_Area" localSheetId="3">'Ki-4'!$B$4:$Q$28</definedName>
    <definedName name="_xlnm.Print_Area" localSheetId="4">'Ki-5'!$B$4:$Q$28</definedName>
    <definedName name="_xlnm.Print_Area" localSheetId="5">'Ki-6'!$B$4:$Q$28</definedName>
    <definedName name="Z_32E8C73D_2324_4543_BA66_4D14AE717C9B_.wvu.PrintArea" localSheetId="0" hidden="1">'Ki-1'!$B$4:$O$27</definedName>
    <definedName name="Z_32E8C73D_2324_4543_BA66_4D14AE717C9B_.wvu.PrintArea" localSheetId="1" hidden="1">'Ki-2'!$B$4:$O$27</definedName>
    <definedName name="Z_32E8C73D_2324_4543_BA66_4D14AE717C9B_.wvu.PrintArea" localSheetId="2" hidden="1">'Ki-3'!$B$4:$O$27</definedName>
    <definedName name="Z_32E8C73D_2324_4543_BA66_4D14AE717C9B_.wvu.PrintArea" localSheetId="3" hidden="1">'Ki-4'!$B$4:$O$27</definedName>
    <definedName name="Z_32E8C73D_2324_4543_BA66_4D14AE717C9B_.wvu.PrintArea" localSheetId="4" hidden="1">'Ki-5'!$B$4:$O$27</definedName>
    <definedName name="Z_32E8C73D_2324_4543_BA66_4D14AE717C9B_.wvu.PrintArea" localSheetId="5" hidden="1">'Ki-6'!$B$4:$O$27</definedName>
    <definedName name="Z_32E8C73D_2324_4543_BA66_4D14AE717C9B_.wvu.Rows" localSheetId="0" hidden="1">'Ki-1'!#REF!,'Ki-1'!#REF!,'Ki-1'!$26:$26</definedName>
    <definedName name="Z_32E8C73D_2324_4543_BA66_4D14AE717C9B_.wvu.Rows" localSheetId="1" hidden="1">'Ki-2'!#REF!,'Ki-2'!#REF!,'Ki-2'!$26:$26</definedName>
    <definedName name="Z_32E8C73D_2324_4543_BA66_4D14AE717C9B_.wvu.Rows" localSheetId="2" hidden="1">'Ki-3'!#REF!,'Ki-3'!#REF!,'Ki-3'!$26:$26</definedName>
    <definedName name="Z_32E8C73D_2324_4543_BA66_4D14AE717C9B_.wvu.Rows" localSheetId="3" hidden="1">'Ki-4'!#REF!,'Ki-4'!#REF!,'Ki-4'!$26:$26</definedName>
    <definedName name="Z_32E8C73D_2324_4543_BA66_4D14AE717C9B_.wvu.Rows" localSheetId="4" hidden="1">'Ki-5'!#REF!,'Ki-5'!#REF!,'Ki-5'!$26:$26</definedName>
    <definedName name="Z_32E8C73D_2324_4543_BA66_4D14AE717C9B_.wvu.Rows" localSheetId="5" hidden="1">'Ki-6'!#REF!,'Ki-6'!#REF!,'Ki-6'!$26:$26</definedName>
    <definedName name="Z_3ACDE405_C545_44CA_831C_CEAB0B7CB04F_.wvu.PrintArea" localSheetId="0" hidden="1">'Ki-1'!$B$4:$O$27</definedName>
    <definedName name="Z_3ACDE405_C545_44CA_831C_CEAB0B7CB04F_.wvu.PrintArea" localSheetId="1" hidden="1">'Ki-2'!$B$4:$O$27</definedName>
    <definedName name="Z_3ACDE405_C545_44CA_831C_CEAB0B7CB04F_.wvu.PrintArea" localSheetId="2" hidden="1">'Ki-3'!$B$4:$O$27</definedName>
    <definedName name="Z_3ACDE405_C545_44CA_831C_CEAB0B7CB04F_.wvu.PrintArea" localSheetId="3" hidden="1">'Ki-4'!$B$4:$O$27</definedName>
    <definedName name="Z_3ACDE405_C545_44CA_831C_CEAB0B7CB04F_.wvu.PrintArea" localSheetId="4" hidden="1">'Ki-5'!$B$4:$O$27</definedName>
    <definedName name="Z_3ACDE405_C545_44CA_831C_CEAB0B7CB04F_.wvu.PrintArea" localSheetId="5" hidden="1">'Ki-6'!$B$4:$O$27</definedName>
    <definedName name="Z_3ACDE405_C545_44CA_831C_CEAB0B7CB04F_.wvu.Rows" localSheetId="0" hidden="1">'Ki-1'!$1:$1,'Ki-1'!#REF!,'Ki-1'!#REF!,'Ki-1'!#REF!,'Ki-1'!#REF!</definedName>
    <definedName name="Z_3ACDE405_C545_44CA_831C_CEAB0B7CB04F_.wvu.Rows" localSheetId="1" hidden="1">'Ki-2'!$1:$1,'Ki-2'!#REF!,'Ki-2'!#REF!,'Ki-2'!#REF!,'Ki-2'!#REF!</definedName>
    <definedName name="Z_3ACDE405_C545_44CA_831C_CEAB0B7CB04F_.wvu.Rows" localSheetId="2" hidden="1">'Ki-3'!$1:$1,'Ki-3'!#REF!,'Ki-3'!#REF!,'Ki-3'!#REF!,'Ki-3'!#REF!</definedName>
    <definedName name="Z_3ACDE405_C545_44CA_831C_CEAB0B7CB04F_.wvu.Rows" localSheetId="3" hidden="1">'Ki-4'!$1:$1,'Ki-4'!#REF!,'Ki-4'!#REF!,'Ki-4'!#REF!,'Ki-4'!#REF!</definedName>
    <definedName name="Z_3ACDE405_C545_44CA_831C_CEAB0B7CB04F_.wvu.Rows" localSheetId="4" hidden="1">'Ki-5'!$1:$1,'Ki-5'!#REF!,'Ki-5'!#REF!,'Ki-5'!#REF!,'Ki-5'!#REF!</definedName>
    <definedName name="Z_3ACDE405_C545_44CA_831C_CEAB0B7CB04F_.wvu.Rows" localSheetId="5" hidden="1">'Ki-6'!$1:$1,'Ki-6'!#REF!,'Ki-6'!#REF!,'Ki-6'!#REF!,'Ki-6'!#REF!</definedName>
    <definedName name="Z_87C728DA_22C6_4A51_97BB_9533F26058F6_.wvu.PrintArea" localSheetId="0" hidden="1">'Ki-1'!$B$4:$O$27</definedName>
    <definedName name="Z_87C728DA_22C6_4A51_97BB_9533F26058F6_.wvu.PrintArea" localSheetId="1" hidden="1">'Ki-2'!$B$4:$O$27</definedName>
    <definedName name="Z_87C728DA_22C6_4A51_97BB_9533F26058F6_.wvu.PrintArea" localSheetId="2" hidden="1">'Ki-3'!$B$4:$O$27</definedName>
    <definedName name="Z_87C728DA_22C6_4A51_97BB_9533F26058F6_.wvu.PrintArea" localSheetId="3" hidden="1">'Ki-4'!$B$4:$O$27</definedName>
    <definedName name="Z_87C728DA_22C6_4A51_97BB_9533F26058F6_.wvu.PrintArea" localSheetId="4" hidden="1">'Ki-5'!$B$4:$O$27</definedName>
    <definedName name="Z_87C728DA_22C6_4A51_97BB_9533F26058F6_.wvu.PrintArea" localSheetId="5" hidden="1">'Ki-6'!$B$4:$O$27</definedName>
    <definedName name="Z_87C728DA_22C6_4A51_97BB_9533F26058F6_.wvu.Rows" localSheetId="0" hidden="1">'Ki-1'!$1:$1,'Ki-1'!#REF!,'Ki-1'!#REF!,'Ki-1'!#REF!,'Ki-1'!#REF!</definedName>
    <definedName name="Z_87C728DA_22C6_4A51_97BB_9533F26058F6_.wvu.Rows" localSheetId="1" hidden="1">'Ki-2'!$1:$1,'Ki-2'!#REF!,'Ki-2'!#REF!,'Ki-2'!#REF!,'Ki-2'!#REF!</definedName>
    <definedName name="Z_87C728DA_22C6_4A51_97BB_9533F26058F6_.wvu.Rows" localSheetId="2" hidden="1">'Ki-3'!$1:$1,'Ki-3'!#REF!,'Ki-3'!#REF!,'Ki-3'!#REF!,'Ki-3'!#REF!</definedName>
    <definedName name="Z_87C728DA_22C6_4A51_97BB_9533F26058F6_.wvu.Rows" localSheetId="3" hidden="1">'Ki-4'!$1:$1,'Ki-4'!#REF!,'Ki-4'!#REF!,'Ki-4'!#REF!,'Ki-4'!#REF!</definedName>
    <definedName name="Z_87C728DA_22C6_4A51_97BB_9533F26058F6_.wvu.Rows" localSheetId="4" hidden="1">'Ki-5'!$1:$1,'Ki-5'!#REF!,'Ki-5'!#REF!,'Ki-5'!#REF!,'Ki-5'!#REF!</definedName>
    <definedName name="Z_87C728DA_22C6_4A51_97BB_9533F26058F6_.wvu.Rows" localSheetId="5" hidden="1">'Ki-6'!$1:$1,'Ki-6'!#REF!,'Ki-6'!#REF!,'Ki-6'!#REF!,'Ki-6'!#REF!</definedName>
    <definedName name="Z_9F7747A8_232C_4EB9_BE53_C9D7FCBBF156_.wvu.PrintArea" localSheetId="0" hidden="1">'Ki-1'!$B$4:$O$27</definedName>
    <definedName name="Z_9F7747A8_232C_4EB9_BE53_C9D7FCBBF156_.wvu.PrintArea" localSheetId="1" hidden="1">'Ki-2'!$B$4:$O$27</definedName>
    <definedName name="Z_9F7747A8_232C_4EB9_BE53_C9D7FCBBF156_.wvu.PrintArea" localSheetId="2" hidden="1">'Ki-3'!$B$4:$O$27</definedName>
    <definedName name="Z_9F7747A8_232C_4EB9_BE53_C9D7FCBBF156_.wvu.PrintArea" localSheetId="3" hidden="1">'Ki-4'!$B$4:$O$27</definedName>
    <definedName name="Z_9F7747A8_232C_4EB9_BE53_C9D7FCBBF156_.wvu.PrintArea" localSheetId="4" hidden="1">'Ki-5'!$B$4:$O$27</definedName>
    <definedName name="Z_9F7747A8_232C_4EB9_BE53_C9D7FCBBF156_.wvu.PrintArea" localSheetId="5" hidden="1">'Ki-6'!$B$4:$O$27</definedName>
    <definedName name="Z_9F7747A8_232C_4EB9_BE53_C9D7FCBBF156_.wvu.Rows" localSheetId="0" hidden="1">'Ki-1'!$1:$1,'Ki-1'!#REF!,'Ki-1'!#REF!,'Ki-1'!#REF!,'Ki-1'!#REF!</definedName>
    <definedName name="Z_9F7747A8_232C_4EB9_BE53_C9D7FCBBF156_.wvu.Rows" localSheetId="1" hidden="1">'Ki-2'!$1:$1,'Ki-2'!#REF!,'Ki-2'!#REF!,'Ki-2'!#REF!,'Ki-2'!#REF!</definedName>
    <definedName name="Z_9F7747A8_232C_4EB9_BE53_C9D7FCBBF156_.wvu.Rows" localSheetId="2" hidden="1">'Ki-3'!$1:$1,'Ki-3'!#REF!,'Ki-3'!#REF!,'Ki-3'!#REF!,'Ki-3'!#REF!</definedName>
    <definedName name="Z_9F7747A8_232C_4EB9_BE53_C9D7FCBBF156_.wvu.Rows" localSheetId="3" hidden="1">'Ki-4'!$1:$1,'Ki-4'!#REF!,'Ki-4'!#REF!,'Ki-4'!#REF!,'Ki-4'!#REF!</definedName>
    <definedName name="Z_9F7747A8_232C_4EB9_BE53_C9D7FCBBF156_.wvu.Rows" localSheetId="4" hidden="1">'Ki-5'!$1:$1,'Ki-5'!#REF!,'Ki-5'!#REF!,'Ki-5'!#REF!,'Ki-5'!#REF!</definedName>
    <definedName name="Z_9F7747A8_232C_4EB9_BE53_C9D7FCBBF156_.wvu.Rows" localSheetId="5" hidden="1">'Ki-6'!$1:$1,'Ki-6'!#REF!,'Ki-6'!#REF!,'Ki-6'!#REF!,'Ki-6'!#REF!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3" i="6" s="1"/>
  <c r="D7" i="6"/>
  <c r="F7" i="6"/>
  <c r="H7" i="6"/>
  <c r="J7" i="6"/>
  <c r="L7" i="6"/>
  <c r="N7" i="6"/>
  <c r="O7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L13" i="6"/>
  <c r="M13" i="6"/>
  <c r="N13" i="6"/>
  <c r="L14" i="6"/>
  <c r="M14" i="6"/>
  <c r="N14" i="6"/>
  <c r="O14" i="6"/>
  <c r="P14" i="6"/>
  <c r="J15" i="6"/>
  <c r="K15" i="6"/>
  <c r="L15" i="6"/>
  <c r="M15" i="6"/>
  <c r="N15" i="6"/>
  <c r="E16" i="6"/>
  <c r="L16" i="6"/>
  <c r="M16" i="6"/>
  <c r="N16" i="6"/>
  <c r="O16" i="6"/>
  <c r="Q16" i="6"/>
  <c r="H17" i="6"/>
  <c r="J17" i="6"/>
  <c r="L17" i="6"/>
  <c r="N17" i="6"/>
  <c r="D18" i="6"/>
  <c r="J18" i="6"/>
  <c r="L18" i="6"/>
  <c r="N18" i="6"/>
  <c r="P18" i="6"/>
  <c r="E20" i="6"/>
  <c r="F20" i="6"/>
  <c r="G20" i="6"/>
  <c r="J20" i="6"/>
  <c r="K20" i="6"/>
  <c r="N20" i="6"/>
  <c r="O20" i="6"/>
  <c r="P20" i="6"/>
  <c r="Q20" i="6"/>
  <c r="F21" i="6"/>
  <c r="G21" i="6"/>
  <c r="I21" i="6"/>
  <c r="J21" i="6"/>
  <c r="K21" i="6"/>
  <c r="N21" i="6"/>
  <c r="O21" i="6"/>
  <c r="P21" i="6"/>
  <c r="Q21" i="6"/>
  <c r="B23" i="6"/>
  <c r="B27" i="6"/>
  <c r="E32" i="6"/>
  <c r="G32" i="6"/>
  <c r="I32" i="6"/>
  <c r="I17" i="6" s="1"/>
  <c r="K32" i="6"/>
  <c r="K17" i="6" s="1"/>
  <c r="M32" i="6"/>
  <c r="M17" i="6" s="1"/>
  <c r="O32" i="6"/>
  <c r="O17" i="6" s="1"/>
  <c r="Q32" i="6"/>
  <c r="D33" i="6"/>
  <c r="D13" i="6" s="1"/>
  <c r="E33" i="6"/>
  <c r="E13" i="6" s="1"/>
  <c r="F33" i="6"/>
  <c r="G33" i="6"/>
  <c r="G13" i="6" s="1"/>
  <c r="H33" i="6"/>
  <c r="I33" i="6"/>
  <c r="J33" i="6"/>
  <c r="J13" i="6" s="1"/>
  <c r="K33" i="6"/>
  <c r="L33" i="6"/>
  <c r="M33" i="6"/>
  <c r="N33" i="6"/>
  <c r="O33" i="6"/>
  <c r="P33" i="6"/>
  <c r="P13" i="6" s="1"/>
  <c r="Q33" i="6"/>
  <c r="D34" i="6"/>
  <c r="D14" i="6" s="1"/>
  <c r="E34" i="6"/>
  <c r="E14" i="6" s="1"/>
  <c r="F34" i="6"/>
  <c r="F14" i="6" s="1"/>
  <c r="G34" i="6"/>
  <c r="H34" i="6"/>
  <c r="I34" i="6"/>
  <c r="J34" i="6"/>
  <c r="K34" i="6"/>
  <c r="L34" i="6"/>
  <c r="M34" i="6"/>
  <c r="N34" i="6"/>
  <c r="O34" i="6"/>
  <c r="P34" i="6"/>
  <c r="Q34" i="6"/>
  <c r="D35" i="6"/>
  <c r="D15" i="6" s="1"/>
  <c r="E35" i="6"/>
  <c r="E15" i="6" s="1"/>
  <c r="F35" i="6"/>
  <c r="G35" i="6"/>
  <c r="H35" i="6"/>
  <c r="I35" i="6"/>
  <c r="J35" i="6"/>
  <c r="K35" i="6"/>
  <c r="L35" i="6"/>
  <c r="M35" i="6"/>
  <c r="N35" i="6"/>
  <c r="O35" i="6"/>
  <c r="P35" i="6"/>
  <c r="P15" i="6" s="1"/>
  <c r="Q35" i="6"/>
  <c r="D36" i="6"/>
  <c r="D16" i="6" s="1"/>
  <c r="E36" i="6"/>
  <c r="F36" i="6"/>
  <c r="F16" i="6" s="1"/>
  <c r="G36" i="6"/>
  <c r="G16" i="6" s="1"/>
  <c r="H36" i="6"/>
  <c r="I36" i="6"/>
  <c r="J36" i="6"/>
  <c r="K36" i="6"/>
  <c r="L36" i="6"/>
  <c r="M36" i="6"/>
  <c r="N36" i="6"/>
  <c r="O36" i="6"/>
  <c r="P36" i="6"/>
  <c r="P16" i="6" s="1"/>
  <c r="Q36" i="6"/>
  <c r="D37" i="6"/>
  <c r="D17" i="6" s="1"/>
  <c r="E37" i="6"/>
  <c r="F37" i="6"/>
  <c r="F17" i="6" s="1"/>
  <c r="G37" i="6"/>
  <c r="H37" i="6"/>
  <c r="I37" i="6"/>
  <c r="J37" i="6"/>
  <c r="K37" i="6"/>
  <c r="L37" i="6"/>
  <c r="M37" i="6"/>
  <c r="N37" i="6"/>
  <c r="O37" i="6"/>
  <c r="P37" i="6"/>
  <c r="P17" i="6" s="1"/>
  <c r="Q37" i="6"/>
  <c r="E39" i="6"/>
  <c r="G39" i="6"/>
  <c r="I39" i="6"/>
  <c r="K39" i="6"/>
  <c r="K18" i="6" s="1"/>
  <c r="M39" i="6"/>
  <c r="O39" i="6"/>
  <c r="Q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E46" i="6"/>
  <c r="G46" i="6"/>
  <c r="G18" i="6" s="1"/>
  <c r="I46" i="6"/>
  <c r="K46" i="6"/>
  <c r="M46" i="6"/>
  <c r="O46" i="6"/>
  <c r="Q46" i="6"/>
  <c r="D47" i="6"/>
  <c r="E47" i="6"/>
  <c r="F47" i="6"/>
  <c r="F13" i="6" s="1"/>
  <c r="G47" i="6"/>
  <c r="H47" i="6"/>
  <c r="H13" i="6" s="1"/>
  <c r="I47" i="6"/>
  <c r="I13" i="6" s="1"/>
  <c r="J47" i="6"/>
  <c r="K47" i="6"/>
  <c r="K13" i="6" s="1"/>
  <c r="L47" i="6"/>
  <c r="M47" i="6"/>
  <c r="N47" i="6"/>
  <c r="O47" i="6"/>
  <c r="P47" i="6"/>
  <c r="Q47" i="6"/>
  <c r="D48" i="6"/>
  <c r="E48" i="6"/>
  <c r="F48" i="6"/>
  <c r="G48" i="6"/>
  <c r="H48" i="6"/>
  <c r="H14" i="6" s="1"/>
  <c r="I48" i="6"/>
  <c r="I14" i="6" s="1"/>
  <c r="J48" i="6"/>
  <c r="K48" i="6"/>
  <c r="L48" i="6"/>
  <c r="M48" i="6"/>
  <c r="N48" i="6"/>
  <c r="O48" i="6"/>
  <c r="P48" i="6"/>
  <c r="Q48" i="6"/>
  <c r="D49" i="6"/>
  <c r="E49" i="6"/>
  <c r="F49" i="6"/>
  <c r="F15" i="6" s="1"/>
  <c r="G49" i="6"/>
  <c r="G15" i="6" s="1"/>
  <c r="H49" i="6"/>
  <c r="H15" i="6" s="1"/>
  <c r="I49" i="6"/>
  <c r="I15" i="6" s="1"/>
  <c r="J49" i="6"/>
  <c r="K49" i="6"/>
  <c r="L49" i="6"/>
  <c r="M49" i="6"/>
  <c r="N49" i="6"/>
  <c r="O49" i="6"/>
  <c r="P49" i="6"/>
  <c r="Q49" i="6"/>
  <c r="D50" i="6"/>
  <c r="E50" i="6"/>
  <c r="F50" i="6"/>
  <c r="G50" i="6"/>
  <c r="H50" i="6"/>
  <c r="H16" i="6" s="1"/>
  <c r="I50" i="6"/>
  <c r="I16" i="6" s="1"/>
  <c r="J50" i="6"/>
  <c r="K50" i="6"/>
  <c r="L50" i="6"/>
  <c r="M50" i="6"/>
  <c r="N50" i="6"/>
  <c r="O50" i="6"/>
  <c r="P50" i="6"/>
  <c r="Q50" i="6"/>
  <c r="D51" i="6"/>
  <c r="E51" i="6"/>
  <c r="F51" i="6"/>
  <c r="F18" i="6" s="1"/>
  <c r="G51" i="6"/>
  <c r="H51" i="6"/>
  <c r="H18" i="6" s="1"/>
  <c r="I51" i="6"/>
  <c r="J51" i="6"/>
  <c r="K51" i="6"/>
  <c r="L51" i="6"/>
  <c r="M51" i="6"/>
  <c r="N51" i="6"/>
  <c r="O51" i="6"/>
  <c r="P51" i="6"/>
  <c r="Q51" i="6"/>
  <c r="E53" i="6"/>
  <c r="G53" i="6"/>
  <c r="I53" i="6"/>
  <c r="K53" i="6"/>
  <c r="M53" i="6"/>
  <c r="O53" i="6"/>
  <c r="Q53" i="6"/>
  <c r="E62" i="6"/>
  <c r="G62" i="6"/>
  <c r="I62" i="6"/>
  <c r="K62" i="6"/>
  <c r="M62" i="6"/>
  <c r="O62" i="6"/>
  <c r="Q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E69" i="6"/>
  <c r="G69" i="6"/>
  <c r="I69" i="6"/>
  <c r="K69" i="6"/>
  <c r="M69" i="6"/>
  <c r="O69" i="6"/>
  <c r="Q69" i="6"/>
  <c r="D70" i="6"/>
  <c r="D20" i="6" s="1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D71" i="6"/>
  <c r="D21" i="6" s="1"/>
  <c r="E71" i="6"/>
  <c r="E21" i="6" s="1"/>
  <c r="F71" i="6"/>
  <c r="G71" i="6"/>
  <c r="H71" i="6"/>
  <c r="I71" i="6"/>
  <c r="J71" i="6"/>
  <c r="K71" i="6"/>
  <c r="L71" i="6"/>
  <c r="M71" i="6"/>
  <c r="N71" i="6"/>
  <c r="O71" i="6"/>
  <c r="P71" i="6"/>
  <c r="Q71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E76" i="6"/>
  <c r="G76" i="6"/>
  <c r="I76" i="6"/>
  <c r="K76" i="6"/>
  <c r="M76" i="6"/>
  <c r="O76" i="6"/>
  <c r="Q76" i="6"/>
  <c r="D77" i="6"/>
  <c r="E77" i="6"/>
  <c r="F77" i="6"/>
  <c r="G77" i="6"/>
  <c r="H77" i="6"/>
  <c r="H20" i="6" s="1"/>
  <c r="I77" i="6"/>
  <c r="I20" i="6" s="1"/>
  <c r="J77" i="6"/>
  <c r="K77" i="6"/>
  <c r="L77" i="6"/>
  <c r="M77" i="6"/>
  <c r="N77" i="6"/>
  <c r="O77" i="6"/>
  <c r="P77" i="6"/>
  <c r="Q77" i="6"/>
  <c r="D78" i="6"/>
  <c r="E78" i="6"/>
  <c r="F78" i="6"/>
  <c r="G78" i="6"/>
  <c r="H78" i="6"/>
  <c r="H21" i="6" s="1"/>
  <c r="I78" i="6"/>
  <c r="J78" i="6"/>
  <c r="K78" i="6"/>
  <c r="L78" i="6"/>
  <c r="L21" i="6" s="1"/>
  <c r="M78" i="6"/>
  <c r="N78" i="6"/>
  <c r="O78" i="6"/>
  <c r="P78" i="6"/>
  <c r="Q78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B6" i="5"/>
  <c r="B3" i="5" s="1"/>
  <c r="D7" i="5"/>
  <c r="F7" i="5"/>
  <c r="H7" i="5"/>
  <c r="J7" i="5"/>
  <c r="L7" i="5"/>
  <c r="N7" i="5"/>
  <c r="O7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D13" i="5"/>
  <c r="M13" i="5"/>
  <c r="N13" i="5"/>
  <c r="N14" i="5"/>
  <c r="D15" i="5"/>
  <c r="F15" i="5"/>
  <c r="M15" i="5"/>
  <c r="N15" i="5"/>
  <c r="G16" i="5"/>
  <c r="K16" i="5"/>
  <c r="L16" i="5"/>
  <c r="N16" i="5"/>
  <c r="D17" i="5"/>
  <c r="E17" i="5"/>
  <c r="G17" i="5"/>
  <c r="J17" i="5"/>
  <c r="N17" i="5"/>
  <c r="Q17" i="5"/>
  <c r="F18" i="5"/>
  <c r="H18" i="5"/>
  <c r="L18" i="5"/>
  <c r="N18" i="5"/>
  <c r="P18" i="5"/>
  <c r="F20" i="5"/>
  <c r="G20" i="5"/>
  <c r="J20" i="5"/>
  <c r="K20" i="5"/>
  <c r="N20" i="5"/>
  <c r="O20" i="5"/>
  <c r="P20" i="5"/>
  <c r="Q20" i="5"/>
  <c r="E21" i="5"/>
  <c r="F21" i="5"/>
  <c r="G21" i="5"/>
  <c r="J21" i="5"/>
  <c r="K21" i="5"/>
  <c r="N21" i="5"/>
  <c r="O21" i="5"/>
  <c r="P21" i="5"/>
  <c r="Q21" i="5"/>
  <c r="B23" i="5"/>
  <c r="B27" i="5"/>
  <c r="E32" i="5"/>
  <c r="G32" i="5"/>
  <c r="I32" i="5"/>
  <c r="K32" i="5"/>
  <c r="K17" i="5" s="1"/>
  <c r="M32" i="5"/>
  <c r="M17" i="5" s="1"/>
  <c r="O32" i="5"/>
  <c r="O13" i="5" s="1"/>
  <c r="Q32" i="5"/>
  <c r="D33" i="5"/>
  <c r="E33" i="5"/>
  <c r="F33" i="5"/>
  <c r="F13" i="5" s="1"/>
  <c r="G33" i="5"/>
  <c r="G13" i="5" s="1"/>
  <c r="H33" i="5"/>
  <c r="H13" i="5" s="1"/>
  <c r="I33" i="5"/>
  <c r="I13" i="5" s="1"/>
  <c r="J33" i="5"/>
  <c r="K33" i="5"/>
  <c r="K13" i="5" s="1"/>
  <c r="L33" i="5"/>
  <c r="L13" i="5" s="1"/>
  <c r="M33" i="5"/>
  <c r="N33" i="5"/>
  <c r="O33" i="5"/>
  <c r="P33" i="5"/>
  <c r="P13" i="5" s="1"/>
  <c r="Q33" i="5"/>
  <c r="D34" i="5"/>
  <c r="E34" i="5"/>
  <c r="F34" i="5"/>
  <c r="F14" i="5" s="1"/>
  <c r="G34" i="5"/>
  <c r="G14" i="5" s="1"/>
  <c r="H34" i="5"/>
  <c r="H14" i="5" s="1"/>
  <c r="I34" i="5"/>
  <c r="I14" i="5" s="1"/>
  <c r="J34" i="5"/>
  <c r="J14" i="5" s="1"/>
  <c r="K34" i="5"/>
  <c r="L34" i="5"/>
  <c r="L14" i="5" s="1"/>
  <c r="M34" i="5"/>
  <c r="M14" i="5" s="1"/>
  <c r="N34" i="5"/>
  <c r="O34" i="5"/>
  <c r="P34" i="5"/>
  <c r="P14" i="5" s="1"/>
  <c r="Q34" i="5"/>
  <c r="D35" i="5"/>
  <c r="E35" i="5"/>
  <c r="F35" i="5"/>
  <c r="G35" i="5"/>
  <c r="G15" i="5" s="1"/>
  <c r="H35" i="5"/>
  <c r="H15" i="5" s="1"/>
  <c r="I35" i="5"/>
  <c r="I15" i="5" s="1"/>
  <c r="J35" i="5"/>
  <c r="K35" i="5"/>
  <c r="L35" i="5"/>
  <c r="L15" i="5" s="1"/>
  <c r="M35" i="5"/>
  <c r="N35" i="5"/>
  <c r="O35" i="5"/>
  <c r="P35" i="5"/>
  <c r="P15" i="5" s="1"/>
  <c r="Q35" i="5"/>
  <c r="D36" i="5"/>
  <c r="E36" i="5"/>
  <c r="F36" i="5"/>
  <c r="F16" i="5" s="1"/>
  <c r="G36" i="5"/>
  <c r="H36" i="5"/>
  <c r="H16" i="5" s="1"/>
  <c r="I36" i="5"/>
  <c r="I16" i="5" s="1"/>
  <c r="J36" i="5"/>
  <c r="J16" i="5" s="1"/>
  <c r="K36" i="5"/>
  <c r="L36" i="5"/>
  <c r="M36" i="5"/>
  <c r="M16" i="5" s="1"/>
  <c r="N36" i="5"/>
  <c r="O36" i="5"/>
  <c r="P36" i="5"/>
  <c r="P16" i="5" s="1"/>
  <c r="Q36" i="5"/>
  <c r="D37" i="5"/>
  <c r="E37" i="5"/>
  <c r="F37" i="5"/>
  <c r="F17" i="5" s="1"/>
  <c r="G37" i="5"/>
  <c r="H37" i="5"/>
  <c r="H17" i="5" s="1"/>
  <c r="I37" i="5"/>
  <c r="I17" i="5" s="1"/>
  <c r="J37" i="5"/>
  <c r="K37" i="5"/>
  <c r="L37" i="5"/>
  <c r="L17" i="5" s="1"/>
  <c r="M37" i="5"/>
  <c r="N37" i="5"/>
  <c r="O37" i="5"/>
  <c r="P37" i="5"/>
  <c r="P17" i="5" s="1"/>
  <c r="Q37" i="5"/>
  <c r="E39" i="5"/>
  <c r="G39" i="5"/>
  <c r="I39" i="5"/>
  <c r="K39" i="5"/>
  <c r="M39" i="5"/>
  <c r="O39" i="5"/>
  <c r="Q39" i="5"/>
  <c r="Q18" i="5" s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E46" i="5"/>
  <c r="G46" i="5"/>
  <c r="I46" i="5"/>
  <c r="K46" i="5"/>
  <c r="M46" i="5"/>
  <c r="O46" i="5"/>
  <c r="O18" i="5" s="1"/>
  <c r="Q46" i="5"/>
  <c r="D47" i="5"/>
  <c r="E47" i="5"/>
  <c r="E13" i="5" s="1"/>
  <c r="F47" i="5"/>
  <c r="G47" i="5"/>
  <c r="H47" i="5"/>
  <c r="I47" i="5"/>
  <c r="J47" i="5"/>
  <c r="J13" i="5" s="1"/>
  <c r="K47" i="5"/>
  <c r="L47" i="5"/>
  <c r="M47" i="5"/>
  <c r="N47" i="5"/>
  <c r="O47" i="5"/>
  <c r="P47" i="5"/>
  <c r="Q47" i="5"/>
  <c r="D48" i="5"/>
  <c r="D14" i="5" s="1"/>
  <c r="E48" i="5"/>
  <c r="E14" i="5" s="1"/>
  <c r="F48" i="5"/>
  <c r="G48" i="5"/>
  <c r="H48" i="5"/>
  <c r="I48" i="5"/>
  <c r="J48" i="5"/>
  <c r="K48" i="5"/>
  <c r="K14" i="5" s="1"/>
  <c r="L48" i="5"/>
  <c r="M48" i="5"/>
  <c r="N48" i="5"/>
  <c r="O48" i="5"/>
  <c r="P48" i="5"/>
  <c r="Q48" i="5"/>
  <c r="D49" i="5"/>
  <c r="E49" i="5"/>
  <c r="E15" i="5" s="1"/>
  <c r="F49" i="5"/>
  <c r="G49" i="5"/>
  <c r="H49" i="5"/>
  <c r="I49" i="5"/>
  <c r="J49" i="5"/>
  <c r="J15" i="5" s="1"/>
  <c r="K49" i="5"/>
  <c r="K15" i="5" s="1"/>
  <c r="L49" i="5"/>
  <c r="M49" i="5"/>
  <c r="N49" i="5"/>
  <c r="O49" i="5"/>
  <c r="P49" i="5"/>
  <c r="Q49" i="5"/>
  <c r="D50" i="5"/>
  <c r="D16" i="5" s="1"/>
  <c r="E50" i="5"/>
  <c r="E16" i="5" s="1"/>
  <c r="F50" i="5"/>
  <c r="G50" i="5"/>
  <c r="H50" i="5"/>
  <c r="I50" i="5"/>
  <c r="J50" i="5"/>
  <c r="K50" i="5"/>
  <c r="L50" i="5"/>
  <c r="M50" i="5"/>
  <c r="N50" i="5"/>
  <c r="O50" i="5"/>
  <c r="P50" i="5"/>
  <c r="Q50" i="5"/>
  <c r="D51" i="5"/>
  <c r="D18" i="5" s="1"/>
  <c r="E51" i="5"/>
  <c r="F51" i="5"/>
  <c r="G51" i="5"/>
  <c r="H51" i="5"/>
  <c r="I51" i="5"/>
  <c r="J51" i="5"/>
  <c r="J18" i="5" s="1"/>
  <c r="K51" i="5"/>
  <c r="L51" i="5"/>
  <c r="M51" i="5"/>
  <c r="N51" i="5"/>
  <c r="O51" i="5"/>
  <c r="P51" i="5"/>
  <c r="Q51" i="5"/>
  <c r="E53" i="5"/>
  <c r="G53" i="5"/>
  <c r="I53" i="5"/>
  <c r="K53" i="5"/>
  <c r="K18" i="5" s="1"/>
  <c r="M53" i="5"/>
  <c r="O53" i="5"/>
  <c r="Q53" i="5"/>
  <c r="E62" i="5"/>
  <c r="G62" i="5"/>
  <c r="I62" i="5"/>
  <c r="K62" i="5"/>
  <c r="M62" i="5"/>
  <c r="O62" i="5"/>
  <c r="Q62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E69" i="5"/>
  <c r="G69" i="5"/>
  <c r="I69" i="5"/>
  <c r="K69" i="5"/>
  <c r="M69" i="5"/>
  <c r="O69" i="5"/>
  <c r="Q69" i="5"/>
  <c r="D70" i="5"/>
  <c r="D20" i="5" s="1"/>
  <c r="E70" i="5"/>
  <c r="E20" i="5" s="1"/>
  <c r="F70" i="5"/>
  <c r="G70" i="5"/>
  <c r="H70" i="5"/>
  <c r="I70" i="5"/>
  <c r="J70" i="5"/>
  <c r="K70" i="5"/>
  <c r="L70" i="5"/>
  <c r="L20" i="5" s="1"/>
  <c r="M70" i="5"/>
  <c r="M20" i="5" s="1"/>
  <c r="N70" i="5"/>
  <c r="O70" i="5"/>
  <c r="P70" i="5"/>
  <c r="Q70" i="5"/>
  <c r="D71" i="5"/>
  <c r="D21" i="5" s="1"/>
  <c r="E71" i="5"/>
  <c r="F71" i="5"/>
  <c r="G71" i="5"/>
  <c r="H71" i="5"/>
  <c r="I71" i="5"/>
  <c r="J71" i="5"/>
  <c r="K71" i="5"/>
  <c r="L71" i="5"/>
  <c r="L21" i="5" s="1"/>
  <c r="M71" i="5"/>
  <c r="M21" i="5" s="1"/>
  <c r="N71" i="5"/>
  <c r="O71" i="5"/>
  <c r="P71" i="5"/>
  <c r="Q71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E76" i="5"/>
  <c r="G76" i="5"/>
  <c r="I76" i="5"/>
  <c r="K76" i="5"/>
  <c r="M76" i="5"/>
  <c r="O76" i="5"/>
  <c r="Q76" i="5"/>
  <c r="D77" i="5"/>
  <c r="E77" i="5"/>
  <c r="F77" i="5"/>
  <c r="G77" i="5"/>
  <c r="H77" i="5"/>
  <c r="H20" i="5" s="1"/>
  <c r="I77" i="5"/>
  <c r="I20" i="5" s="1"/>
  <c r="J77" i="5"/>
  <c r="K77" i="5"/>
  <c r="L77" i="5"/>
  <c r="M77" i="5"/>
  <c r="N77" i="5"/>
  <c r="O77" i="5"/>
  <c r="P77" i="5"/>
  <c r="Q77" i="5"/>
  <c r="D78" i="5"/>
  <c r="E78" i="5"/>
  <c r="F78" i="5"/>
  <c r="G78" i="5"/>
  <c r="H78" i="5"/>
  <c r="H21" i="5" s="1"/>
  <c r="I78" i="5"/>
  <c r="I21" i="5" s="1"/>
  <c r="J78" i="5"/>
  <c r="K78" i="5"/>
  <c r="L78" i="5"/>
  <c r="M78" i="5"/>
  <c r="N78" i="5"/>
  <c r="O78" i="5"/>
  <c r="P78" i="5"/>
  <c r="Q78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6" i="4"/>
  <c r="B3" i="4" s="1"/>
  <c r="D7" i="4"/>
  <c r="F7" i="4"/>
  <c r="H7" i="4"/>
  <c r="J7" i="4"/>
  <c r="L7" i="4"/>
  <c r="N7" i="4"/>
  <c r="O7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G13" i="4"/>
  <c r="N13" i="4"/>
  <c r="O13" i="4"/>
  <c r="M14" i="4"/>
  <c r="N14" i="4"/>
  <c r="N15" i="4"/>
  <c r="N16" i="4"/>
  <c r="O16" i="4"/>
  <c r="P16" i="4"/>
  <c r="J17" i="4"/>
  <c r="K17" i="4"/>
  <c r="N17" i="4"/>
  <c r="D18" i="4"/>
  <c r="F18" i="4"/>
  <c r="H18" i="4"/>
  <c r="L18" i="4"/>
  <c r="N18" i="4"/>
  <c r="P18" i="4"/>
  <c r="D20" i="4"/>
  <c r="F20" i="4"/>
  <c r="G20" i="4"/>
  <c r="J20" i="4"/>
  <c r="K20" i="4"/>
  <c r="N20" i="4"/>
  <c r="O20" i="4"/>
  <c r="P20" i="4"/>
  <c r="Q20" i="4"/>
  <c r="D21" i="4"/>
  <c r="F21" i="4"/>
  <c r="G21" i="4"/>
  <c r="I21" i="4"/>
  <c r="J21" i="4"/>
  <c r="K21" i="4"/>
  <c r="N21" i="4"/>
  <c r="O21" i="4"/>
  <c r="P21" i="4"/>
  <c r="Q21" i="4"/>
  <c r="B23" i="4"/>
  <c r="B27" i="4"/>
  <c r="E32" i="4"/>
  <c r="G32" i="4"/>
  <c r="I32" i="4"/>
  <c r="K32" i="4"/>
  <c r="M32" i="4"/>
  <c r="O32" i="4"/>
  <c r="O14" i="4" s="1"/>
  <c r="Q32" i="4"/>
  <c r="D33" i="4"/>
  <c r="D13" i="4" s="1"/>
  <c r="E33" i="4"/>
  <c r="E13" i="4" s="1"/>
  <c r="F33" i="4"/>
  <c r="F13" i="4" s="1"/>
  <c r="G33" i="4"/>
  <c r="H33" i="4"/>
  <c r="H13" i="4" s="1"/>
  <c r="I33" i="4"/>
  <c r="I13" i="4" s="1"/>
  <c r="J33" i="4"/>
  <c r="K33" i="4"/>
  <c r="L33" i="4"/>
  <c r="L13" i="4" s="1"/>
  <c r="M33" i="4"/>
  <c r="M13" i="4" s="1"/>
  <c r="N33" i="4"/>
  <c r="O33" i="4"/>
  <c r="P33" i="4"/>
  <c r="P13" i="4" s="1"/>
  <c r="Q33" i="4"/>
  <c r="Q13" i="4" s="1"/>
  <c r="D34" i="4"/>
  <c r="D14" i="4" s="1"/>
  <c r="E34" i="4"/>
  <c r="E14" i="4" s="1"/>
  <c r="F34" i="4"/>
  <c r="F14" i="4" s="1"/>
  <c r="G34" i="4"/>
  <c r="G14" i="4" s="1"/>
  <c r="H34" i="4"/>
  <c r="H14" i="4" s="1"/>
  <c r="I34" i="4"/>
  <c r="I14" i="4" s="1"/>
  <c r="J34" i="4"/>
  <c r="K34" i="4"/>
  <c r="L34" i="4"/>
  <c r="L14" i="4" s="1"/>
  <c r="M34" i="4"/>
  <c r="N34" i="4"/>
  <c r="O34" i="4"/>
  <c r="P34" i="4"/>
  <c r="P14" i="4" s="1"/>
  <c r="Q34" i="4"/>
  <c r="Q14" i="4" s="1"/>
  <c r="D35" i="4"/>
  <c r="D15" i="4" s="1"/>
  <c r="E35" i="4"/>
  <c r="E15" i="4" s="1"/>
  <c r="F35" i="4"/>
  <c r="F15" i="4" s="1"/>
  <c r="G35" i="4"/>
  <c r="G15" i="4" s="1"/>
  <c r="H35" i="4"/>
  <c r="H15" i="4" s="1"/>
  <c r="I35" i="4"/>
  <c r="I15" i="4" s="1"/>
  <c r="J35" i="4"/>
  <c r="K35" i="4"/>
  <c r="L35" i="4"/>
  <c r="L15" i="4" s="1"/>
  <c r="M35" i="4"/>
  <c r="M15" i="4" s="1"/>
  <c r="N35" i="4"/>
  <c r="O35" i="4"/>
  <c r="P35" i="4"/>
  <c r="P15" i="4" s="1"/>
  <c r="Q35" i="4"/>
  <c r="Q15" i="4" s="1"/>
  <c r="D36" i="4"/>
  <c r="D16" i="4" s="1"/>
  <c r="E36" i="4"/>
  <c r="E16" i="4" s="1"/>
  <c r="F36" i="4"/>
  <c r="F16" i="4" s="1"/>
  <c r="G36" i="4"/>
  <c r="G16" i="4" s="1"/>
  <c r="H36" i="4"/>
  <c r="H16" i="4" s="1"/>
  <c r="I36" i="4"/>
  <c r="I16" i="4" s="1"/>
  <c r="J36" i="4"/>
  <c r="K36" i="4"/>
  <c r="L36" i="4"/>
  <c r="L16" i="4" s="1"/>
  <c r="M36" i="4"/>
  <c r="M16" i="4" s="1"/>
  <c r="N36" i="4"/>
  <c r="O36" i="4"/>
  <c r="P36" i="4"/>
  <c r="Q36" i="4"/>
  <c r="Q16" i="4" s="1"/>
  <c r="D37" i="4"/>
  <c r="D17" i="4" s="1"/>
  <c r="E37" i="4"/>
  <c r="F37" i="4"/>
  <c r="F17" i="4" s="1"/>
  <c r="G37" i="4"/>
  <c r="G17" i="4" s="1"/>
  <c r="H37" i="4"/>
  <c r="H17" i="4" s="1"/>
  <c r="I37" i="4"/>
  <c r="I17" i="4" s="1"/>
  <c r="J37" i="4"/>
  <c r="K37" i="4"/>
  <c r="L37" i="4"/>
  <c r="L17" i="4" s="1"/>
  <c r="M37" i="4"/>
  <c r="N37" i="4"/>
  <c r="O37" i="4"/>
  <c r="P37" i="4"/>
  <c r="P17" i="4" s="1"/>
  <c r="Q37" i="4"/>
  <c r="E39" i="4"/>
  <c r="G39" i="4"/>
  <c r="G18" i="4" s="1"/>
  <c r="I39" i="4"/>
  <c r="K39" i="4"/>
  <c r="M39" i="4"/>
  <c r="O39" i="4"/>
  <c r="Q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E46" i="4"/>
  <c r="G46" i="4"/>
  <c r="I46" i="4"/>
  <c r="K46" i="4"/>
  <c r="M46" i="4"/>
  <c r="O46" i="4"/>
  <c r="Q46" i="4"/>
  <c r="D47" i="4"/>
  <c r="E47" i="4"/>
  <c r="F47" i="4"/>
  <c r="G47" i="4"/>
  <c r="H47" i="4"/>
  <c r="I47" i="4"/>
  <c r="J47" i="4"/>
  <c r="J13" i="4" s="1"/>
  <c r="K47" i="4"/>
  <c r="K13" i="4" s="1"/>
  <c r="L47" i="4"/>
  <c r="M47" i="4"/>
  <c r="N47" i="4"/>
  <c r="O47" i="4"/>
  <c r="P47" i="4"/>
  <c r="Q47" i="4"/>
  <c r="D48" i="4"/>
  <c r="E48" i="4"/>
  <c r="F48" i="4"/>
  <c r="G48" i="4"/>
  <c r="H48" i="4"/>
  <c r="I48" i="4"/>
  <c r="J48" i="4"/>
  <c r="J14" i="4" s="1"/>
  <c r="K48" i="4"/>
  <c r="K14" i="4" s="1"/>
  <c r="L48" i="4"/>
  <c r="M48" i="4"/>
  <c r="N48" i="4"/>
  <c r="O48" i="4"/>
  <c r="P48" i="4"/>
  <c r="Q48" i="4"/>
  <c r="D49" i="4"/>
  <c r="E49" i="4"/>
  <c r="F49" i="4"/>
  <c r="G49" i="4"/>
  <c r="H49" i="4"/>
  <c r="I49" i="4"/>
  <c r="J49" i="4"/>
  <c r="J15" i="4" s="1"/>
  <c r="K49" i="4"/>
  <c r="K15" i="4" s="1"/>
  <c r="L49" i="4"/>
  <c r="M49" i="4"/>
  <c r="N49" i="4"/>
  <c r="O49" i="4"/>
  <c r="P49" i="4"/>
  <c r="Q49" i="4"/>
  <c r="D50" i="4"/>
  <c r="E50" i="4"/>
  <c r="F50" i="4"/>
  <c r="G50" i="4"/>
  <c r="H50" i="4"/>
  <c r="I50" i="4"/>
  <c r="J50" i="4"/>
  <c r="J16" i="4" s="1"/>
  <c r="K50" i="4"/>
  <c r="K16" i="4" s="1"/>
  <c r="L50" i="4"/>
  <c r="M50" i="4"/>
  <c r="N50" i="4"/>
  <c r="O50" i="4"/>
  <c r="P50" i="4"/>
  <c r="Q50" i="4"/>
  <c r="D51" i="4"/>
  <c r="E51" i="4"/>
  <c r="F51" i="4"/>
  <c r="G51" i="4"/>
  <c r="H51" i="4"/>
  <c r="I51" i="4"/>
  <c r="J51" i="4"/>
  <c r="J18" i="4" s="1"/>
  <c r="K51" i="4"/>
  <c r="L51" i="4"/>
  <c r="M51" i="4"/>
  <c r="N51" i="4"/>
  <c r="O51" i="4"/>
  <c r="P51" i="4"/>
  <c r="Q51" i="4"/>
  <c r="E53" i="4"/>
  <c r="G53" i="4"/>
  <c r="I53" i="4"/>
  <c r="K53" i="4"/>
  <c r="M53" i="4"/>
  <c r="O53" i="4"/>
  <c r="Q53" i="4"/>
  <c r="E62" i="4"/>
  <c r="G62" i="4"/>
  <c r="I62" i="4"/>
  <c r="K62" i="4"/>
  <c r="M62" i="4"/>
  <c r="O62" i="4"/>
  <c r="Q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E69" i="4"/>
  <c r="G69" i="4"/>
  <c r="I69" i="4"/>
  <c r="K69" i="4"/>
  <c r="M69" i="4"/>
  <c r="O69" i="4"/>
  <c r="Q69" i="4"/>
  <c r="D70" i="4"/>
  <c r="E70" i="4"/>
  <c r="E20" i="4" s="1"/>
  <c r="F70" i="4"/>
  <c r="G70" i="4"/>
  <c r="H70" i="4"/>
  <c r="I70" i="4"/>
  <c r="J70" i="4"/>
  <c r="K70" i="4"/>
  <c r="L70" i="4"/>
  <c r="M70" i="4"/>
  <c r="N70" i="4"/>
  <c r="O70" i="4"/>
  <c r="P70" i="4"/>
  <c r="Q70" i="4"/>
  <c r="D71" i="4"/>
  <c r="E71" i="4"/>
  <c r="E21" i="4" s="1"/>
  <c r="F71" i="4"/>
  <c r="G71" i="4"/>
  <c r="H71" i="4"/>
  <c r="I71" i="4"/>
  <c r="J71" i="4"/>
  <c r="K71" i="4"/>
  <c r="L71" i="4"/>
  <c r="L21" i="4" s="1"/>
  <c r="M71" i="4"/>
  <c r="N71" i="4"/>
  <c r="O71" i="4"/>
  <c r="P71" i="4"/>
  <c r="Q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E76" i="4"/>
  <c r="G76" i="4"/>
  <c r="I76" i="4"/>
  <c r="K76" i="4"/>
  <c r="M76" i="4"/>
  <c r="O76" i="4"/>
  <c r="Q76" i="4"/>
  <c r="D77" i="4"/>
  <c r="E77" i="4"/>
  <c r="F77" i="4"/>
  <c r="G77" i="4"/>
  <c r="H77" i="4"/>
  <c r="H20" i="4" s="1"/>
  <c r="I77" i="4"/>
  <c r="I20" i="4" s="1"/>
  <c r="J77" i="4"/>
  <c r="K77" i="4"/>
  <c r="L77" i="4"/>
  <c r="M77" i="4"/>
  <c r="M20" i="4" s="1"/>
  <c r="N77" i="4"/>
  <c r="O77" i="4"/>
  <c r="P77" i="4"/>
  <c r="Q77" i="4"/>
  <c r="D78" i="4"/>
  <c r="E78" i="4"/>
  <c r="F78" i="4"/>
  <c r="G78" i="4"/>
  <c r="H78" i="4"/>
  <c r="H21" i="4" s="1"/>
  <c r="I78" i="4"/>
  <c r="J78" i="4"/>
  <c r="K78" i="4"/>
  <c r="L78" i="4"/>
  <c r="M78" i="4"/>
  <c r="N78" i="4"/>
  <c r="O78" i="4"/>
  <c r="P78" i="4"/>
  <c r="Q78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B6" i="3"/>
  <c r="B3" i="3" s="1"/>
  <c r="D7" i="3"/>
  <c r="F7" i="3"/>
  <c r="H7" i="3"/>
  <c r="J7" i="3"/>
  <c r="L7" i="3"/>
  <c r="N7" i="3"/>
  <c r="O7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F13" i="3"/>
  <c r="J13" i="3"/>
  <c r="L13" i="3"/>
  <c r="N13" i="3"/>
  <c r="Q13" i="3"/>
  <c r="M14" i="3"/>
  <c r="N14" i="3"/>
  <c r="D15" i="3"/>
  <c r="F15" i="3"/>
  <c r="N15" i="3"/>
  <c r="F16" i="3"/>
  <c r="K16" i="3"/>
  <c r="N16" i="3"/>
  <c r="F17" i="3"/>
  <c r="J17" i="3"/>
  <c r="N17" i="3"/>
  <c r="P17" i="3"/>
  <c r="D18" i="3"/>
  <c r="F18" i="3"/>
  <c r="K18" i="3"/>
  <c r="L18" i="3"/>
  <c r="N18" i="3"/>
  <c r="P18" i="3"/>
  <c r="D20" i="3"/>
  <c r="E20" i="3"/>
  <c r="F20" i="3"/>
  <c r="G20" i="3"/>
  <c r="J20" i="3"/>
  <c r="K20" i="3"/>
  <c r="L20" i="3"/>
  <c r="N20" i="3"/>
  <c r="O20" i="3"/>
  <c r="P20" i="3"/>
  <c r="Q20" i="3"/>
  <c r="D21" i="3"/>
  <c r="E21" i="3"/>
  <c r="F21" i="3"/>
  <c r="G21" i="3"/>
  <c r="J21" i="3"/>
  <c r="K21" i="3"/>
  <c r="N21" i="3"/>
  <c r="O21" i="3"/>
  <c r="P21" i="3"/>
  <c r="Q21" i="3"/>
  <c r="B23" i="3"/>
  <c r="B27" i="3"/>
  <c r="E32" i="3"/>
  <c r="G32" i="3"/>
  <c r="G17" i="3" s="1"/>
  <c r="I32" i="3"/>
  <c r="I17" i="3" s="1"/>
  <c r="K32" i="3"/>
  <c r="K17" i="3" s="1"/>
  <c r="M32" i="3"/>
  <c r="O32" i="3"/>
  <c r="Q32" i="3"/>
  <c r="D33" i="3"/>
  <c r="D13" i="3" s="1"/>
  <c r="E33" i="3"/>
  <c r="E13" i="3" s="1"/>
  <c r="F33" i="3"/>
  <c r="G33" i="3"/>
  <c r="H33" i="3"/>
  <c r="I33" i="3"/>
  <c r="I13" i="3" s="1"/>
  <c r="J33" i="3"/>
  <c r="K33" i="3"/>
  <c r="L33" i="3"/>
  <c r="M33" i="3"/>
  <c r="M13" i="3" s="1"/>
  <c r="N33" i="3"/>
  <c r="O33" i="3"/>
  <c r="P33" i="3"/>
  <c r="P13" i="3" s="1"/>
  <c r="Q33" i="3"/>
  <c r="D34" i="3"/>
  <c r="D14" i="3" s="1"/>
  <c r="E34" i="3"/>
  <c r="E14" i="3" s="1"/>
  <c r="F34" i="3"/>
  <c r="G34" i="3"/>
  <c r="H34" i="3"/>
  <c r="I34" i="3"/>
  <c r="J34" i="3"/>
  <c r="K34" i="3"/>
  <c r="L34" i="3"/>
  <c r="L14" i="3" s="1"/>
  <c r="M34" i="3"/>
  <c r="N34" i="3"/>
  <c r="O34" i="3"/>
  <c r="P34" i="3"/>
  <c r="P14" i="3" s="1"/>
  <c r="Q34" i="3"/>
  <c r="D35" i="3"/>
  <c r="E35" i="3"/>
  <c r="E15" i="3" s="1"/>
  <c r="F35" i="3"/>
  <c r="G35" i="3"/>
  <c r="H35" i="3"/>
  <c r="I35" i="3"/>
  <c r="J35" i="3"/>
  <c r="K35" i="3"/>
  <c r="L35" i="3"/>
  <c r="L15" i="3" s="1"/>
  <c r="M35" i="3"/>
  <c r="M15" i="3" s="1"/>
  <c r="N35" i="3"/>
  <c r="O35" i="3"/>
  <c r="P35" i="3"/>
  <c r="P15" i="3" s="1"/>
  <c r="Q35" i="3"/>
  <c r="D36" i="3"/>
  <c r="D16" i="3" s="1"/>
  <c r="E36" i="3"/>
  <c r="E16" i="3" s="1"/>
  <c r="F36" i="3"/>
  <c r="G36" i="3"/>
  <c r="H36" i="3"/>
  <c r="H16" i="3" s="1"/>
  <c r="I36" i="3"/>
  <c r="J36" i="3"/>
  <c r="K36" i="3"/>
  <c r="L36" i="3"/>
  <c r="L16" i="3" s="1"/>
  <c r="M36" i="3"/>
  <c r="M16" i="3" s="1"/>
  <c r="N36" i="3"/>
  <c r="O36" i="3"/>
  <c r="P36" i="3"/>
  <c r="P16" i="3" s="1"/>
  <c r="Q36" i="3"/>
  <c r="Q16" i="3" s="1"/>
  <c r="D37" i="3"/>
  <c r="D17" i="3" s="1"/>
  <c r="E37" i="3"/>
  <c r="F37" i="3"/>
  <c r="G37" i="3"/>
  <c r="H37" i="3"/>
  <c r="H17" i="3" s="1"/>
  <c r="I37" i="3"/>
  <c r="J37" i="3"/>
  <c r="K37" i="3"/>
  <c r="L37" i="3"/>
  <c r="L17" i="3" s="1"/>
  <c r="M37" i="3"/>
  <c r="N37" i="3"/>
  <c r="O37" i="3"/>
  <c r="P37" i="3"/>
  <c r="Q37" i="3"/>
  <c r="E39" i="3"/>
  <c r="G39" i="3"/>
  <c r="I39" i="3"/>
  <c r="K39" i="3"/>
  <c r="M39" i="3"/>
  <c r="O39" i="3"/>
  <c r="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E46" i="3"/>
  <c r="G46" i="3"/>
  <c r="I46" i="3"/>
  <c r="K46" i="3"/>
  <c r="M46" i="3"/>
  <c r="O46" i="3"/>
  <c r="Q46" i="3"/>
  <c r="D47" i="3"/>
  <c r="E47" i="3"/>
  <c r="F47" i="3"/>
  <c r="G47" i="3"/>
  <c r="G13" i="3" s="1"/>
  <c r="H47" i="3"/>
  <c r="I47" i="3"/>
  <c r="J47" i="3"/>
  <c r="K47" i="3"/>
  <c r="K13" i="3" s="1"/>
  <c r="L47" i="3"/>
  <c r="M47" i="3"/>
  <c r="N47" i="3"/>
  <c r="O47" i="3"/>
  <c r="P47" i="3"/>
  <c r="Q47" i="3"/>
  <c r="D48" i="3"/>
  <c r="E48" i="3"/>
  <c r="F48" i="3"/>
  <c r="F14" i="3" s="1"/>
  <c r="G48" i="3"/>
  <c r="G14" i="3" s="1"/>
  <c r="H48" i="3"/>
  <c r="H14" i="3" s="1"/>
  <c r="I48" i="3"/>
  <c r="J48" i="3"/>
  <c r="J14" i="3" s="1"/>
  <c r="K48" i="3"/>
  <c r="K14" i="3" s="1"/>
  <c r="L48" i="3"/>
  <c r="M48" i="3"/>
  <c r="N48" i="3"/>
  <c r="O48" i="3"/>
  <c r="P48" i="3"/>
  <c r="Q48" i="3"/>
  <c r="D49" i="3"/>
  <c r="E49" i="3"/>
  <c r="F49" i="3"/>
  <c r="G49" i="3"/>
  <c r="G15" i="3" s="1"/>
  <c r="H49" i="3"/>
  <c r="I49" i="3"/>
  <c r="I15" i="3" s="1"/>
  <c r="J49" i="3"/>
  <c r="J15" i="3" s="1"/>
  <c r="K49" i="3"/>
  <c r="K15" i="3" s="1"/>
  <c r="L49" i="3"/>
  <c r="M49" i="3"/>
  <c r="N49" i="3"/>
  <c r="O49" i="3"/>
  <c r="P49" i="3"/>
  <c r="Q49" i="3"/>
  <c r="D50" i="3"/>
  <c r="E50" i="3"/>
  <c r="F50" i="3"/>
  <c r="G50" i="3"/>
  <c r="G16" i="3" s="1"/>
  <c r="H50" i="3"/>
  <c r="I50" i="3"/>
  <c r="I16" i="3" s="1"/>
  <c r="J50" i="3"/>
  <c r="J16" i="3" s="1"/>
  <c r="K50" i="3"/>
  <c r="L50" i="3"/>
  <c r="M50" i="3"/>
  <c r="N50" i="3"/>
  <c r="O50" i="3"/>
  <c r="P50" i="3"/>
  <c r="Q50" i="3"/>
  <c r="D51" i="3"/>
  <c r="E51" i="3"/>
  <c r="F51" i="3"/>
  <c r="G51" i="3"/>
  <c r="H51" i="3"/>
  <c r="H18" i="3" s="1"/>
  <c r="I51" i="3"/>
  <c r="J51" i="3"/>
  <c r="J18" i="3" s="1"/>
  <c r="K51" i="3"/>
  <c r="L51" i="3"/>
  <c r="M51" i="3"/>
  <c r="N51" i="3"/>
  <c r="O51" i="3"/>
  <c r="P51" i="3"/>
  <c r="Q51" i="3"/>
  <c r="E53" i="3"/>
  <c r="G53" i="3"/>
  <c r="I53" i="3"/>
  <c r="K53" i="3"/>
  <c r="M53" i="3"/>
  <c r="O53" i="3"/>
  <c r="Q53" i="3"/>
  <c r="E62" i="3"/>
  <c r="G62" i="3"/>
  <c r="I62" i="3"/>
  <c r="K62" i="3"/>
  <c r="M62" i="3"/>
  <c r="O62" i="3"/>
  <c r="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E69" i="3"/>
  <c r="G69" i="3"/>
  <c r="I69" i="3"/>
  <c r="K69" i="3"/>
  <c r="M69" i="3"/>
  <c r="O69" i="3"/>
  <c r="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D71" i="3"/>
  <c r="E71" i="3"/>
  <c r="F71" i="3"/>
  <c r="G71" i="3"/>
  <c r="H71" i="3"/>
  <c r="I71" i="3"/>
  <c r="J71" i="3"/>
  <c r="K71" i="3"/>
  <c r="L71" i="3"/>
  <c r="L21" i="3" s="1"/>
  <c r="M71" i="3"/>
  <c r="N71" i="3"/>
  <c r="O71" i="3"/>
  <c r="P71" i="3"/>
  <c r="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E76" i="3"/>
  <c r="G76" i="3"/>
  <c r="I76" i="3"/>
  <c r="K76" i="3"/>
  <c r="M76" i="3"/>
  <c r="O76" i="3"/>
  <c r="Q76" i="3"/>
  <c r="D77" i="3"/>
  <c r="E77" i="3"/>
  <c r="F77" i="3"/>
  <c r="G77" i="3"/>
  <c r="H77" i="3"/>
  <c r="H20" i="3" s="1"/>
  <c r="I77" i="3"/>
  <c r="I20" i="3" s="1"/>
  <c r="J77" i="3"/>
  <c r="K77" i="3"/>
  <c r="L77" i="3"/>
  <c r="M77" i="3"/>
  <c r="N77" i="3"/>
  <c r="O77" i="3"/>
  <c r="P77" i="3"/>
  <c r="Q77" i="3"/>
  <c r="D78" i="3"/>
  <c r="E78" i="3"/>
  <c r="F78" i="3"/>
  <c r="G78" i="3"/>
  <c r="H78" i="3"/>
  <c r="H21" i="3" s="1"/>
  <c r="I78" i="3"/>
  <c r="I21" i="3" s="1"/>
  <c r="J78" i="3"/>
  <c r="K78" i="3"/>
  <c r="L78" i="3"/>
  <c r="M78" i="3"/>
  <c r="M21" i="3" s="1"/>
  <c r="N78" i="3"/>
  <c r="O78" i="3"/>
  <c r="P78" i="3"/>
  <c r="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B6" i="2"/>
  <c r="B3" i="2" s="1"/>
  <c r="E6" i="2"/>
  <c r="D7" i="2"/>
  <c r="F7" i="2"/>
  <c r="H7" i="2"/>
  <c r="J7" i="2"/>
  <c r="L7" i="2"/>
  <c r="N7" i="2"/>
  <c r="O7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E13" i="2"/>
  <c r="M13" i="2"/>
  <c r="N13" i="2"/>
  <c r="I14" i="2"/>
  <c r="K14" i="2"/>
  <c r="N14" i="2"/>
  <c r="G15" i="2"/>
  <c r="M15" i="2"/>
  <c r="N15" i="2"/>
  <c r="L16" i="2"/>
  <c r="M16" i="2"/>
  <c r="N16" i="2"/>
  <c r="H17" i="2"/>
  <c r="J17" i="2"/>
  <c r="L17" i="2"/>
  <c r="N17" i="2"/>
  <c r="D18" i="2"/>
  <c r="F18" i="2"/>
  <c r="N18" i="2"/>
  <c r="O18" i="2"/>
  <c r="P18" i="2"/>
  <c r="D20" i="2"/>
  <c r="E20" i="2"/>
  <c r="F20" i="2"/>
  <c r="G20" i="2"/>
  <c r="I20" i="2"/>
  <c r="J20" i="2"/>
  <c r="K20" i="2"/>
  <c r="N20" i="2"/>
  <c r="O20" i="2"/>
  <c r="P20" i="2"/>
  <c r="Q20" i="2"/>
  <c r="D21" i="2"/>
  <c r="E21" i="2"/>
  <c r="F21" i="2"/>
  <c r="G21" i="2"/>
  <c r="J21" i="2"/>
  <c r="K21" i="2"/>
  <c r="N21" i="2"/>
  <c r="O21" i="2"/>
  <c r="P21" i="2"/>
  <c r="Q21" i="2"/>
  <c r="B23" i="2"/>
  <c r="B27" i="2"/>
  <c r="E32" i="2"/>
  <c r="E17" i="2" s="1"/>
  <c r="G32" i="2"/>
  <c r="I32" i="2"/>
  <c r="K32" i="2"/>
  <c r="K17" i="2" s="1"/>
  <c r="M32" i="2"/>
  <c r="M17" i="2" s="1"/>
  <c r="O32" i="2"/>
  <c r="Q32" i="2"/>
  <c r="D33" i="2"/>
  <c r="E33" i="2"/>
  <c r="F33" i="2"/>
  <c r="F13" i="2" s="1"/>
  <c r="G33" i="2"/>
  <c r="G13" i="2" s="1"/>
  <c r="H33" i="2"/>
  <c r="I33" i="2"/>
  <c r="J33" i="2"/>
  <c r="K33" i="2"/>
  <c r="L33" i="2"/>
  <c r="M33" i="2"/>
  <c r="N33" i="2"/>
  <c r="O33" i="2"/>
  <c r="P33" i="2"/>
  <c r="P13" i="2" s="1"/>
  <c r="Q33" i="2"/>
  <c r="D34" i="2"/>
  <c r="D14" i="2" s="1"/>
  <c r="E34" i="2"/>
  <c r="F34" i="2"/>
  <c r="F14" i="2" s="1"/>
  <c r="G34" i="2"/>
  <c r="G14" i="2" s="1"/>
  <c r="H34" i="2"/>
  <c r="I34" i="2"/>
  <c r="J34" i="2"/>
  <c r="J14" i="2" s="1"/>
  <c r="K34" i="2"/>
  <c r="L34" i="2"/>
  <c r="M34" i="2"/>
  <c r="N34" i="2"/>
  <c r="O34" i="2"/>
  <c r="P34" i="2"/>
  <c r="P14" i="2" s="1"/>
  <c r="Q34" i="2"/>
  <c r="D35" i="2"/>
  <c r="E35" i="2"/>
  <c r="E15" i="2" s="1"/>
  <c r="F35" i="2"/>
  <c r="F15" i="2" s="1"/>
  <c r="G35" i="2"/>
  <c r="H35" i="2"/>
  <c r="H15" i="2" s="1"/>
  <c r="I35" i="2"/>
  <c r="I15" i="2" s="1"/>
  <c r="J35" i="2"/>
  <c r="K35" i="2"/>
  <c r="L35" i="2"/>
  <c r="M35" i="2"/>
  <c r="N35" i="2"/>
  <c r="O35" i="2"/>
  <c r="P35" i="2"/>
  <c r="P15" i="2" s="1"/>
  <c r="Q35" i="2"/>
  <c r="Q15" i="2" s="1"/>
  <c r="D36" i="2"/>
  <c r="E36" i="2"/>
  <c r="F36" i="2"/>
  <c r="F16" i="2" s="1"/>
  <c r="G36" i="2"/>
  <c r="G16" i="2" s="1"/>
  <c r="H36" i="2"/>
  <c r="I36" i="2"/>
  <c r="J36" i="2"/>
  <c r="K36" i="2"/>
  <c r="K16" i="2" s="1"/>
  <c r="L36" i="2"/>
  <c r="M36" i="2"/>
  <c r="N36" i="2"/>
  <c r="O36" i="2"/>
  <c r="P36" i="2"/>
  <c r="P16" i="2" s="1"/>
  <c r="Q36" i="2"/>
  <c r="D37" i="2"/>
  <c r="D17" i="2" s="1"/>
  <c r="E37" i="2"/>
  <c r="F37" i="2"/>
  <c r="F17" i="2" s="1"/>
  <c r="G37" i="2"/>
  <c r="H37" i="2"/>
  <c r="I37" i="2"/>
  <c r="J37" i="2"/>
  <c r="K37" i="2"/>
  <c r="L37" i="2"/>
  <c r="M37" i="2"/>
  <c r="N37" i="2"/>
  <c r="O37" i="2"/>
  <c r="P37" i="2"/>
  <c r="P17" i="2" s="1"/>
  <c r="Q37" i="2"/>
  <c r="E39" i="2"/>
  <c r="G39" i="2"/>
  <c r="I39" i="2"/>
  <c r="K39" i="2"/>
  <c r="M39" i="2"/>
  <c r="O39" i="2"/>
  <c r="Q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E46" i="2"/>
  <c r="G46" i="2"/>
  <c r="I46" i="2"/>
  <c r="K46" i="2"/>
  <c r="K18" i="2" s="1"/>
  <c r="M46" i="2"/>
  <c r="O46" i="2"/>
  <c r="Q46" i="2"/>
  <c r="D47" i="2"/>
  <c r="E47" i="2"/>
  <c r="F47" i="2"/>
  <c r="G47" i="2"/>
  <c r="H47" i="2"/>
  <c r="H13" i="2" s="1"/>
  <c r="I47" i="2"/>
  <c r="J47" i="2"/>
  <c r="K47" i="2"/>
  <c r="K13" i="2" s="1"/>
  <c r="L47" i="2"/>
  <c r="L13" i="2" s="1"/>
  <c r="M47" i="2"/>
  <c r="N47" i="2"/>
  <c r="O47" i="2"/>
  <c r="P47" i="2"/>
  <c r="Q47" i="2"/>
  <c r="D48" i="2"/>
  <c r="E48" i="2"/>
  <c r="F48" i="2"/>
  <c r="G48" i="2"/>
  <c r="H48" i="2"/>
  <c r="I48" i="2"/>
  <c r="J48" i="2"/>
  <c r="K48" i="2"/>
  <c r="L48" i="2"/>
  <c r="L14" i="2" s="1"/>
  <c r="M48" i="2"/>
  <c r="M14" i="2" s="1"/>
  <c r="N48" i="2"/>
  <c r="O48" i="2"/>
  <c r="P48" i="2"/>
  <c r="Q48" i="2"/>
  <c r="D49" i="2"/>
  <c r="E49" i="2"/>
  <c r="F49" i="2"/>
  <c r="G49" i="2"/>
  <c r="H49" i="2"/>
  <c r="I49" i="2"/>
  <c r="J49" i="2"/>
  <c r="K49" i="2"/>
  <c r="K15" i="2" s="1"/>
  <c r="L49" i="2"/>
  <c r="L15" i="2" s="1"/>
  <c r="M49" i="2"/>
  <c r="N49" i="2"/>
  <c r="O49" i="2"/>
  <c r="P49" i="2"/>
  <c r="Q49" i="2"/>
  <c r="D50" i="2"/>
  <c r="D16" i="2" s="1"/>
  <c r="E50" i="2"/>
  <c r="F50" i="2"/>
  <c r="G50" i="2"/>
  <c r="H50" i="2"/>
  <c r="I50" i="2"/>
  <c r="I16" i="2" s="1"/>
  <c r="J50" i="2"/>
  <c r="J16" i="2" s="1"/>
  <c r="K50" i="2"/>
  <c r="L50" i="2"/>
  <c r="M50" i="2"/>
  <c r="N50" i="2"/>
  <c r="O50" i="2"/>
  <c r="P50" i="2"/>
  <c r="Q50" i="2"/>
  <c r="D51" i="2"/>
  <c r="E51" i="2"/>
  <c r="F51" i="2"/>
  <c r="G51" i="2"/>
  <c r="H51" i="2"/>
  <c r="H18" i="2" s="1"/>
  <c r="I51" i="2"/>
  <c r="J51" i="2"/>
  <c r="J18" i="2" s="1"/>
  <c r="K51" i="2"/>
  <c r="L51" i="2"/>
  <c r="L18" i="2" s="1"/>
  <c r="M51" i="2"/>
  <c r="N51" i="2"/>
  <c r="O51" i="2"/>
  <c r="P51" i="2"/>
  <c r="Q51" i="2"/>
  <c r="E53" i="2"/>
  <c r="G53" i="2"/>
  <c r="I53" i="2"/>
  <c r="K53" i="2"/>
  <c r="M53" i="2"/>
  <c r="O53" i="2"/>
  <c r="Q53" i="2"/>
  <c r="E62" i="2"/>
  <c r="G62" i="2"/>
  <c r="I62" i="2"/>
  <c r="K62" i="2"/>
  <c r="M62" i="2"/>
  <c r="O62" i="2"/>
  <c r="Q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E69" i="2"/>
  <c r="G69" i="2"/>
  <c r="I69" i="2"/>
  <c r="K69" i="2"/>
  <c r="M69" i="2"/>
  <c r="O69" i="2"/>
  <c r="Q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D71" i="2"/>
  <c r="E71" i="2"/>
  <c r="F71" i="2"/>
  <c r="G71" i="2"/>
  <c r="H71" i="2"/>
  <c r="I71" i="2"/>
  <c r="J71" i="2"/>
  <c r="K71" i="2"/>
  <c r="L71" i="2"/>
  <c r="M71" i="2"/>
  <c r="M21" i="2" s="1"/>
  <c r="N71" i="2"/>
  <c r="O71" i="2"/>
  <c r="P71" i="2"/>
  <c r="Q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E76" i="2"/>
  <c r="G76" i="2"/>
  <c r="I76" i="2"/>
  <c r="K76" i="2"/>
  <c r="M76" i="2"/>
  <c r="O76" i="2"/>
  <c r="Q76" i="2"/>
  <c r="D77" i="2"/>
  <c r="E77" i="2"/>
  <c r="F77" i="2"/>
  <c r="G77" i="2"/>
  <c r="H77" i="2"/>
  <c r="H20" i="2" s="1"/>
  <c r="I77" i="2"/>
  <c r="J77" i="2"/>
  <c r="K77" i="2"/>
  <c r="L77" i="2"/>
  <c r="L20" i="2" s="1"/>
  <c r="M77" i="2"/>
  <c r="N77" i="2"/>
  <c r="O77" i="2"/>
  <c r="P77" i="2"/>
  <c r="Q77" i="2"/>
  <c r="D78" i="2"/>
  <c r="E78" i="2"/>
  <c r="F78" i="2"/>
  <c r="G78" i="2"/>
  <c r="H78" i="2"/>
  <c r="H21" i="2" s="1"/>
  <c r="I78" i="2"/>
  <c r="I21" i="2" s="1"/>
  <c r="J78" i="2"/>
  <c r="K78" i="2"/>
  <c r="L78" i="2"/>
  <c r="L21" i="2" s="1"/>
  <c r="M78" i="2"/>
  <c r="N78" i="2"/>
  <c r="O78" i="2"/>
  <c r="P78" i="2"/>
  <c r="Q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B3" i="1"/>
  <c r="B6" i="1"/>
  <c r="D6" i="1"/>
  <c r="D6" i="2" s="1"/>
  <c r="D6" i="3" s="1"/>
  <c r="E6" i="1"/>
  <c r="D7" i="1"/>
  <c r="F7" i="1"/>
  <c r="H7" i="1"/>
  <c r="J7" i="1"/>
  <c r="L7" i="1"/>
  <c r="N7" i="1"/>
  <c r="O7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H13" i="1"/>
  <c r="J13" i="1"/>
  <c r="L13" i="1"/>
  <c r="M13" i="1"/>
  <c r="N13" i="1"/>
  <c r="F14" i="1"/>
  <c r="L14" i="1"/>
  <c r="M14" i="1"/>
  <c r="N14" i="1"/>
  <c r="O14" i="1"/>
  <c r="P14" i="1"/>
  <c r="L15" i="1"/>
  <c r="M15" i="1"/>
  <c r="N15" i="1"/>
  <c r="F16" i="1"/>
  <c r="H16" i="1"/>
  <c r="L16" i="1"/>
  <c r="M16" i="1"/>
  <c r="N16" i="1"/>
  <c r="D17" i="1"/>
  <c r="F17" i="1"/>
  <c r="H17" i="1"/>
  <c r="L17" i="1"/>
  <c r="N17" i="1"/>
  <c r="J18" i="1"/>
  <c r="L18" i="1"/>
  <c r="N18" i="1"/>
  <c r="P18" i="1"/>
  <c r="E20" i="1"/>
  <c r="F20" i="1"/>
  <c r="G20" i="1"/>
  <c r="J20" i="1"/>
  <c r="K20" i="1"/>
  <c r="L20" i="1"/>
  <c r="M20" i="1"/>
  <c r="N20" i="1"/>
  <c r="O20" i="1"/>
  <c r="P20" i="1"/>
  <c r="Q20" i="1"/>
  <c r="F21" i="1"/>
  <c r="G21" i="1"/>
  <c r="J21" i="1"/>
  <c r="K21" i="1"/>
  <c r="L21" i="1"/>
  <c r="M21" i="1"/>
  <c r="N21" i="1"/>
  <c r="O21" i="1"/>
  <c r="P21" i="1"/>
  <c r="Q21" i="1"/>
  <c r="B23" i="1"/>
  <c r="B27" i="1"/>
  <c r="E32" i="1"/>
  <c r="E17" i="1" s="1"/>
  <c r="G32" i="1"/>
  <c r="I32" i="1"/>
  <c r="K32" i="1"/>
  <c r="M32" i="1"/>
  <c r="M17" i="1" s="1"/>
  <c r="O32" i="1"/>
  <c r="O17" i="1" s="1"/>
  <c r="Q32" i="1"/>
  <c r="D33" i="1"/>
  <c r="E33" i="1"/>
  <c r="F33" i="1"/>
  <c r="G33" i="1"/>
  <c r="G13" i="1" s="1"/>
  <c r="H33" i="1"/>
  <c r="I33" i="1"/>
  <c r="I13" i="1" s="1"/>
  <c r="J33" i="1"/>
  <c r="K33" i="1"/>
  <c r="K13" i="1" s="1"/>
  <c r="L33" i="1"/>
  <c r="M33" i="1"/>
  <c r="N33" i="1"/>
  <c r="O33" i="1"/>
  <c r="P33" i="1"/>
  <c r="P13" i="1" s="1"/>
  <c r="Q33" i="1"/>
  <c r="Q13" i="1" s="1"/>
  <c r="D34" i="1"/>
  <c r="E34" i="1"/>
  <c r="F34" i="1"/>
  <c r="G34" i="1"/>
  <c r="G14" i="1" s="1"/>
  <c r="H34" i="1"/>
  <c r="I34" i="1"/>
  <c r="J34" i="1"/>
  <c r="J14" i="1" s="1"/>
  <c r="K34" i="1"/>
  <c r="K14" i="1" s="1"/>
  <c r="L34" i="1"/>
  <c r="M34" i="1"/>
  <c r="N34" i="1"/>
  <c r="O34" i="1"/>
  <c r="P34" i="1"/>
  <c r="Q34" i="1"/>
  <c r="D35" i="1"/>
  <c r="E35" i="1"/>
  <c r="F35" i="1"/>
  <c r="G35" i="1"/>
  <c r="H35" i="1"/>
  <c r="I35" i="1"/>
  <c r="I15" i="1" s="1"/>
  <c r="J35" i="1"/>
  <c r="J15" i="1" s="1"/>
  <c r="K35" i="1"/>
  <c r="K15" i="1" s="1"/>
  <c r="L35" i="1"/>
  <c r="M35" i="1"/>
  <c r="N35" i="1"/>
  <c r="O35" i="1"/>
  <c r="P35" i="1"/>
  <c r="P15" i="1" s="1"/>
  <c r="Q35" i="1"/>
  <c r="Q15" i="1" s="1"/>
  <c r="D36" i="1"/>
  <c r="E36" i="1"/>
  <c r="F36" i="1"/>
  <c r="G36" i="1"/>
  <c r="G16" i="1" s="1"/>
  <c r="H36" i="1"/>
  <c r="I36" i="1"/>
  <c r="I16" i="1" s="1"/>
  <c r="J36" i="1"/>
  <c r="J16" i="1" s="1"/>
  <c r="K36" i="1"/>
  <c r="K16" i="1" s="1"/>
  <c r="L36" i="1"/>
  <c r="M36" i="1"/>
  <c r="N36" i="1"/>
  <c r="O36" i="1"/>
  <c r="P36" i="1"/>
  <c r="P16" i="1" s="1"/>
  <c r="Q36" i="1"/>
  <c r="Q16" i="1" s="1"/>
  <c r="D37" i="1"/>
  <c r="E37" i="1"/>
  <c r="F37" i="1"/>
  <c r="G37" i="1"/>
  <c r="H37" i="1"/>
  <c r="I37" i="1"/>
  <c r="J37" i="1"/>
  <c r="J17" i="1" s="1"/>
  <c r="K37" i="1"/>
  <c r="L37" i="1"/>
  <c r="M37" i="1"/>
  <c r="N37" i="1"/>
  <c r="O37" i="1"/>
  <c r="P37" i="1"/>
  <c r="P17" i="1" s="1"/>
  <c r="Q37" i="1"/>
  <c r="E39" i="1"/>
  <c r="G39" i="1"/>
  <c r="I39" i="1"/>
  <c r="K39" i="1"/>
  <c r="K18" i="1" s="1"/>
  <c r="M39" i="1"/>
  <c r="O39" i="1"/>
  <c r="Q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46" i="1"/>
  <c r="G46" i="1"/>
  <c r="I46" i="1"/>
  <c r="K46" i="1"/>
  <c r="M46" i="1"/>
  <c r="O46" i="1"/>
  <c r="Q46" i="1"/>
  <c r="Q18" i="1" s="1"/>
  <c r="D47" i="1"/>
  <c r="D13" i="1" s="1"/>
  <c r="E47" i="1"/>
  <c r="E13" i="1" s="1"/>
  <c r="F47" i="1"/>
  <c r="F13" i="1" s="1"/>
  <c r="G47" i="1"/>
  <c r="H47" i="1"/>
  <c r="I47" i="1"/>
  <c r="J47" i="1"/>
  <c r="K47" i="1"/>
  <c r="L47" i="1"/>
  <c r="M47" i="1"/>
  <c r="N47" i="1"/>
  <c r="O47" i="1"/>
  <c r="P47" i="1"/>
  <c r="Q47" i="1"/>
  <c r="D48" i="1"/>
  <c r="D14" i="1" s="1"/>
  <c r="E48" i="1"/>
  <c r="E14" i="1" s="1"/>
  <c r="F48" i="1"/>
  <c r="G48" i="1"/>
  <c r="H48" i="1"/>
  <c r="H14" i="1" s="1"/>
  <c r="I48" i="1"/>
  <c r="I14" i="1" s="1"/>
  <c r="J48" i="1"/>
  <c r="K48" i="1"/>
  <c r="L48" i="1"/>
  <c r="M48" i="1"/>
  <c r="N48" i="1"/>
  <c r="O48" i="1"/>
  <c r="P48" i="1"/>
  <c r="Q48" i="1"/>
  <c r="D49" i="1"/>
  <c r="D15" i="1" s="1"/>
  <c r="E49" i="1"/>
  <c r="E15" i="1" s="1"/>
  <c r="F49" i="1"/>
  <c r="F15" i="1" s="1"/>
  <c r="G49" i="1"/>
  <c r="G15" i="1" s="1"/>
  <c r="H49" i="1"/>
  <c r="I49" i="1"/>
  <c r="J49" i="1"/>
  <c r="K49" i="1"/>
  <c r="L49" i="1"/>
  <c r="M49" i="1"/>
  <c r="N49" i="1"/>
  <c r="O49" i="1"/>
  <c r="P49" i="1"/>
  <c r="Q49" i="1"/>
  <c r="D50" i="1"/>
  <c r="D16" i="1" s="1"/>
  <c r="E50" i="1"/>
  <c r="E16" i="1" s="1"/>
  <c r="F50" i="1"/>
  <c r="G50" i="1"/>
  <c r="H50" i="1"/>
  <c r="I50" i="1"/>
  <c r="J50" i="1"/>
  <c r="K50" i="1"/>
  <c r="L50" i="1"/>
  <c r="M50" i="1"/>
  <c r="N50" i="1"/>
  <c r="O50" i="1"/>
  <c r="P50" i="1"/>
  <c r="Q50" i="1"/>
  <c r="D51" i="1"/>
  <c r="D18" i="1" s="1"/>
  <c r="E51" i="1"/>
  <c r="F51" i="1"/>
  <c r="F18" i="1" s="1"/>
  <c r="G51" i="1"/>
  <c r="H51" i="1"/>
  <c r="H18" i="1" s="1"/>
  <c r="I51" i="1"/>
  <c r="J51" i="1"/>
  <c r="K51" i="1"/>
  <c r="L51" i="1"/>
  <c r="M51" i="1"/>
  <c r="N51" i="1"/>
  <c r="O51" i="1"/>
  <c r="P51" i="1"/>
  <c r="Q51" i="1"/>
  <c r="E53" i="1"/>
  <c r="G53" i="1"/>
  <c r="I53" i="1"/>
  <c r="K53" i="1"/>
  <c r="M53" i="1"/>
  <c r="O53" i="1"/>
  <c r="Q53" i="1"/>
  <c r="E62" i="1"/>
  <c r="G62" i="1"/>
  <c r="I62" i="1"/>
  <c r="K62" i="1"/>
  <c r="M62" i="1"/>
  <c r="O62" i="1"/>
  <c r="Q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E69" i="1"/>
  <c r="G69" i="1"/>
  <c r="I69" i="1"/>
  <c r="K69" i="1"/>
  <c r="M69" i="1"/>
  <c r="O69" i="1"/>
  <c r="Q69" i="1"/>
  <c r="D70" i="1"/>
  <c r="D20" i="1" s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D71" i="1"/>
  <c r="D21" i="1" s="1"/>
  <c r="E71" i="1"/>
  <c r="E21" i="1" s="1"/>
  <c r="F71" i="1"/>
  <c r="G71" i="1"/>
  <c r="H71" i="1"/>
  <c r="I71" i="1"/>
  <c r="J71" i="1"/>
  <c r="K71" i="1"/>
  <c r="L71" i="1"/>
  <c r="M71" i="1"/>
  <c r="N71" i="1"/>
  <c r="O71" i="1"/>
  <c r="P71" i="1"/>
  <c r="Q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E76" i="1"/>
  <c r="G76" i="1"/>
  <c r="I76" i="1"/>
  <c r="K76" i="1"/>
  <c r="M76" i="1"/>
  <c r="O76" i="1"/>
  <c r="Q76" i="1"/>
  <c r="D77" i="1"/>
  <c r="E77" i="1"/>
  <c r="F77" i="1"/>
  <c r="G77" i="1"/>
  <c r="H77" i="1"/>
  <c r="H20" i="1" s="1"/>
  <c r="I77" i="1"/>
  <c r="I20" i="1" s="1"/>
  <c r="J77" i="1"/>
  <c r="K77" i="1"/>
  <c r="L77" i="1"/>
  <c r="M77" i="1"/>
  <c r="N77" i="1"/>
  <c r="O77" i="1"/>
  <c r="P77" i="1"/>
  <c r="Q77" i="1"/>
  <c r="D78" i="1"/>
  <c r="E78" i="1"/>
  <c r="F78" i="1"/>
  <c r="G78" i="1"/>
  <c r="H78" i="1"/>
  <c r="H21" i="1" s="1"/>
  <c r="I78" i="1"/>
  <c r="I21" i="1" s="1"/>
  <c r="J78" i="1"/>
  <c r="K78" i="1"/>
  <c r="L78" i="1"/>
  <c r="M78" i="1"/>
  <c r="N78" i="1"/>
  <c r="O78" i="1"/>
  <c r="P78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M17" i="3" l="1"/>
  <c r="E17" i="3"/>
  <c r="K18" i="4"/>
  <c r="M17" i="4"/>
  <c r="E17" i="4"/>
  <c r="E17" i="6"/>
  <c r="O16" i="2"/>
  <c r="O13" i="2"/>
  <c r="O18" i="4"/>
  <c r="Q18" i="4"/>
  <c r="I18" i="4"/>
  <c r="M20" i="6"/>
  <c r="Q18" i="6"/>
  <c r="I18" i="6"/>
  <c r="O18" i="3"/>
  <c r="I14" i="3"/>
  <c r="Q17" i="3"/>
  <c r="Q14" i="3"/>
  <c r="L20" i="4"/>
  <c r="M18" i="4"/>
  <c r="Q17" i="4"/>
  <c r="I18" i="1"/>
  <c r="O18" i="1"/>
  <c r="K17" i="1"/>
  <c r="Q14" i="1"/>
  <c r="I17" i="1"/>
  <c r="M20" i="2"/>
  <c r="H16" i="2"/>
  <c r="J15" i="2"/>
  <c r="H14" i="2"/>
  <c r="J13" i="2"/>
  <c r="Q18" i="2"/>
  <c r="D15" i="2"/>
  <c r="D13" i="2"/>
  <c r="M18" i="3"/>
  <c r="E18" i="3"/>
  <c r="O15" i="3"/>
  <c r="O17" i="3"/>
  <c r="O16" i="3"/>
  <c r="O14" i="3"/>
  <c r="I18" i="5"/>
  <c r="G18" i="5"/>
  <c r="Q15" i="5"/>
  <c r="L20" i="6"/>
  <c r="K16" i="6"/>
  <c r="K14" i="6"/>
  <c r="G14" i="6"/>
  <c r="O18" i="6"/>
  <c r="Q14" i="6"/>
  <c r="H15" i="1"/>
  <c r="M18" i="1"/>
  <c r="E18" i="1"/>
  <c r="G17" i="1"/>
  <c r="O16" i="1"/>
  <c r="O13" i="1"/>
  <c r="I13" i="2"/>
  <c r="M18" i="2"/>
  <c r="G18" i="2"/>
  <c r="G17" i="2"/>
  <c r="E16" i="2"/>
  <c r="E14" i="2"/>
  <c r="Q13" i="2"/>
  <c r="I17" i="2"/>
  <c r="M20" i="3"/>
  <c r="Q18" i="3"/>
  <c r="H15" i="3"/>
  <c r="H13" i="3"/>
  <c r="M21" i="4"/>
  <c r="E18" i="4"/>
  <c r="E18" i="5"/>
  <c r="Q14" i="5"/>
  <c r="M21" i="6"/>
  <c r="J16" i="6"/>
  <c r="J14" i="6"/>
  <c r="M18" i="6"/>
  <c r="E18" i="6"/>
  <c r="G17" i="6"/>
  <c r="Q13" i="6"/>
  <c r="I18" i="2"/>
  <c r="I18" i="3"/>
  <c r="M18" i="5"/>
  <c r="G18" i="1"/>
  <c r="E18" i="2"/>
  <c r="G18" i="3"/>
  <c r="E6" i="3"/>
  <c r="D6" i="4"/>
  <c r="O15" i="5"/>
  <c r="O17" i="5"/>
  <c r="O15" i="2"/>
  <c r="O17" i="2"/>
  <c r="Q14" i="2"/>
  <c r="O15" i="4"/>
  <c r="Q16" i="5"/>
  <c r="O14" i="5"/>
  <c r="Q15" i="6"/>
  <c r="O13" i="6"/>
  <c r="Q17" i="2"/>
  <c r="Q17" i="1"/>
  <c r="O15" i="1"/>
  <c r="Q16" i="2"/>
  <c r="O14" i="2"/>
  <c r="Q15" i="3"/>
  <c r="O13" i="3"/>
  <c r="O17" i="4"/>
  <c r="O16" i="5"/>
  <c r="Q13" i="5"/>
  <c r="Q17" i="6"/>
  <c r="O15" i="6"/>
  <c r="E6" i="4" l="1"/>
  <c r="D6" i="5"/>
  <c r="D6" i="6" l="1"/>
  <c r="E6" i="6" s="1"/>
  <c r="E6" i="5"/>
</calcChain>
</file>

<file path=xl/sharedStrings.xml><?xml version="1.0" encoding="utf-8"?>
<sst xmlns="http://schemas.openxmlformats.org/spreadsheetml/2006/main" count="506" uniqueCount="71">
  <si>
    <t>dessB2</t>
  </si>
  <si>
    <t>DESSERT</t>
  </si>
  <si>
    <t>dessB1</t>
  </si>
  <si>
    <t>x</t>
  </si>
  <si>
    <t>dessA2</t>
  </si>
  <si>
    <t>dessA1</t>
  </si>
  <si>
    <t>kö5</t>
  </si>
  <si>
    <t>kö4</t>
  </si>
  <si>
    <t>BEWÄHRT</t>
  </si>
  <si>
    <t>kö3</t>
  </si>
  <si>
    <t>KÖSTLICH</t>
  </si>
  <si>
    <t>kö2</t>
  </si>
  <si>
    <t>kö1</t>
  </si>
  <si>
    <t>DESSERT Auswahl Dessert für Ausdruck</t>
  </si>
  <si>
    <t>diab5</t>
  </si>
  <si>
    <t>diab4</t>
  </si>
  <si>
    <t>Eingabe</t>
  </si>
  <si>
    <t>diab3</t>
  </si>
  <si>
    <t>L</t>
  </si>
  <si>
    <t xml:space="preserve">mit Kartoffelsalat </t>
  </si>
  <si>
    <t>O</t>
  </si>
  <si>
    <t>eingene</t>
  </si>
  <si>
    <t>diab2</t>
  </si>
  <si>
    <t>A,C,G</t>
  </si>
  <si>
    <t xml:space="preserve">Fischstäbchen </t>
  </si>
  <si>
    <t>AC</t>
  </si>
  <si>
    <t>diab1</t>
  </si>
  <si>
    <t>veg5</t>
  </si>
  <si>
    <t>veg4</t>
  </si>
  <si>
    <t>TATISCH</t>
  </si>
  <si>
    <t>veg3</t>
  </si>
  <si>
    <t>VEGE-</t>
  </si>
  <si>
    <t>veg2</t>
  </si>
  <si>
    <t>veg1</t>
  </si>
  <si>
    <t>MENÜ</t>
  </si>
  <si>
    <t>Änderungen vorbehalten !</t>
  </si>
  <si>
    <t>Wir wünschen einen guten Appetit !</t>
  </si>
  <si>
    <t>Standard = Suppe; Dessert unten auwählen</t>
  </si>
  <si>
    <t>su2</t>
  </si>
  <si>
    <t>Auswahl unten</t>
  </si>
  <si>
    <t>Dessert</t>
  </si>
  <si>
    <t>su1</t>
  </si>
  <si>
    <t>Menü</t>
  </si>
  <si>
    <t>su3</t>
  </si>
  <si>
    <t>Suppe</t>
  </si>
  <si>
    <t>Sonntag</t>
  </si>
  <si>
    <t>Samstag</t>
  </si>
  <si>
    <t>Freitag</t>
  </si>
  <si>
    <t>Donnerstag</t>
  </si>
  <si>
    <t>Mittwoch</t>
  </si>
  <si>
    <t>Dienstag</t>
  </si>
  <si>
    <t>Montag</t>
  </si>
  <si>
    <t>Mittags</t>
  </si>
  <si>
    <t>FT</t>
  </si>
  <si>
    <t>Dat</t>
  </si>
  <si>
    <t>AUSWAHL siehe unten!</t>
  </si>
  <si>
    <t>Menüplan</t>
  </si>
  <si>
    <t>SO</t>
  </si>
  <si>
    <t>SA</t>
  </si>
  <si>
    <t>FR</t>
  </si>
  <si>
    <t>DO</t>
  </si>
  <si>
    <t>MI</t>
  </si>
  <si>
    <t>DI</t>
  </si>
  <si>
    <t>MO</t>
  </si>
  <si>
    <t xml:space="preserve">Für DESSERT:  Auswahl unten mit "X" </t>
  </si>
  <si>
    <t>ACDF</t>
  </si>
  <si>
    <t>ACG</t>
  </si>
  <si>
    <t>mit Gemüseebly</t>
  </si>
  <si>
    <t>und Salat</t>
  </si>
  <si>
    <t>Fischstäbchen</t>
  </si>
  <si>
    <t>mit Reis und 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</si>
</sst>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"/>
    <numFmt numFmtId="165" formatCode="dd/\ mmm/\ yy"/>
    <numFmt numFmtId="166" formatCode="d/\ mmm/\ &quot;bis&quot;"/>
    <numFmt numFmtId="167" formatCode="&quot;KW&quot;\ 0"/>
  </numFmts>
  <fonts count="46">
    <font>
      <sz val="10"/>
      <name val="Verdana"/>
    </font>
    <font>
      <sz val="10"/>
      <color theme="7" tint="0.39997558519241921"/>
      <name val="Verdana"/>
      <family val="2"/>
    </font>
    <font>
      <sz val="9"/>
      <color theme="9" tint="-0.249977111117893"/>
      <name val="Arial"/>
      <family val="2"/>
    </font>
    <font>
      <sz val="10"/>
      <color theme="1" tint="0.249977111117893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b/>
      <sz val="10"/>
      <color theme="1" tint="0.34998626667073579"/>
      <name val="Verdana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Verdana"/>
      <family val="2"/>
    </font>
    <font>
      <sz val="10"/>
      <color rgb="FF0070C0"/>
      <name val="Verdana"/>
      <family val="2"/>
    </font>
    <font>
      <sz val="10"/>
      <color rgb="FF0070C0"/>
      <name val="Arial"/>
      <family val="2"/>
    </font>
    <font>
      <sz val="16"/>
      <color rgb="FF0070C0"/>
      <name val="Verdana"/>
      <family val="2"/>
    </font>
    <font>
      <sz val="16"/>
      <color indexed="10"/>
      <name val="Verdana"/>
      <family val="2"/>
    </font>
    <font>
      <sz val="9"/>
      <color indexed="23"/>
      <name val="Arial Black"/>
      <family val="2"/>
    </font>
    <font>
      <sz val="11"/>
      <color indexed="23"/>
      <name val="Arial Black"/>
      <family val="2"/>
    </font>
    <font>
      <sz val="10"/>
      <color indexed="23"/>
      <name val="Arial Black"/>
      <family val="2"/>
    </font>
    <font>
      <sz val="10"/>
      <color indexed="10"/>
      <name val="Arial Black"/>
      <family val="2"/>
    </font>
    <font>
      <sz val="14"/>
      <color indexed="23"/>
      <name val="Arial Black"/>
      <family val="2"/>
    </font>
    <font>
      <sz val="12"/>
      <name val="Verdana"/>
      <family val="2"/>
    </font>
    <font>
      <b/>
      <sz val="12"/>
      <color rgb="FF008000"/>
      <name val="Arial"/>
      <family val="2"/>
    </font>
    <font>
      <sz val="13"/>
      <name val="Arial"/>
      <family val="2"/>
    </font>
    <font>
      <sz val="15"/>
      <color indexed="23"/>
      <name val="Arial Black"/>
      <family val="2"/>
    </font>
    <font>
      <b/>
      <sz val="12"/>
      <color indexed="23"/>
      <name val="Arial Black"/>
      <family val="2"/>
    </font>
    <font>
      <sz val="16"/>
      <name val="Arial Black"/>
      <family val="2"/>
    </font>
    <font>
      <sz val="11"/>
      <color rgb="FFFF0000"/>
      <name val="Verdana"/>
      <family val="2"/>
    </font>
    <font>
      <sz val="8"/>
      <name val="Arial"/>
      <family val="2"/>
    </font>
    <font>
      <sz val="11"/>
      <color indexed="52"/>
      <name val="Calibri"/>
      <family val="2"/>
    </font>
    <font>
      <b/>
      <sz val="19"/>
      <name val="Calibri"/>
      <family val="2"/>
    </font>
    <font>
      <b/>
      <sz val="19"/>
      <color indexed="63"/>
      <name val="Calibri"/>
      <family val="2"/>
    </font>
    <font>
      <sz val="10"/>
      <name val="Arial"/>
      <family val="2"/>
    </font>
    <font>
      <sz val="18"/>
      <name val="Verdana"/>
      <family val="2"/>
    </font>
    <font>
      <sz val="18"/>
      <name val="Arial Black"/>
      <family val="2"/>
    </font>
    <font>
      <sz val="9"/>
      <color theme="7" tint="0.39997558519241921"/>
      <name val="Verdana"/>
      <family val="2"/>
    </font>
    <font>
      <sz val="9"/>
      <color theme="7" tint="0.3999755851924192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33CC"/>
      <name val="Arial"/>
      <family val="2"/>
    </font>
    <font>
      <sz val="14"/>
      <name val="Arial"/>
      <family val="2"/>
    </font>
    <font>
      <sz val="12"/>
      <color rgb="FF0033C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dashed">
        <color rgb="FF008000"/>
      </right>
      <top style="dashed">
        <color rgb="FF008000"/>
      </top>
      <bottom style="dashed">
        <color rgb="FF008000"/>
      </bottom>
      <diagonal/>
    </border>
    <border>
      <left/>
      <right/>
      <top style="dashed">
        <color rgb="FF008000"/>
      </top>
      <bottom style="dashed">
        <color rgb="FF008000"/>
      </bottom>
      <diagonal/>
    </border>
    <border>
      <left style="dashed">
        <color rgb="FF008000"/>
      </left>
      <right/>
      <top style="dashed">
        <color rgb="FF008000"/>
      </top>
      <bottom style="dashed">
        <color rgb="FF008000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</borders>
  <cellStyleXfs count="3">
    <xf numFmtId="0" fontId="0" fillId="0" borderId="0"/>
    <xf numFmtId="0" fontId="33" fillId="0" borderId="20" applyNumberFormat="0" applyFill="0" applyAlignment="0" applyProtection="0"/>
    <xf numFmtId="0" fontId="9" fillId="0" borderId="0"/>
  </cellStyleXfs>
  <cellXfs count="17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" fillId="0" borderId="0" xfId="0" applyFont="1" applyAlignment="1">
      <alignment horizontal="center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/>
    <xf numFmtId="164" fontId="2" fillId="2" borderId="1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left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Border="1" applyProtection="1"/>
    <xf numFmtId="0" fontId="9" fillId="2" borderId="2" xfId="0" applyFont="1" applyFill="1" applyBorder="1" applyAlignment="1" applyProtection="1">
      <alignment horizontal="left"/>
    </xf>
    <xf numFmtId="0" fontId="0" fillId="2" borderId="2" xfId="0" applyFill="1" applyBorder="1" applyProtection="1"/>
    <xf numFmtId="0" fontId="7" fillId="3" borderId="0" xfId="0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0" borderId="3" xfId="0" applyFill="1" applyBorder="1" applyProtection="1"/>
    <xf numFmtId="0" fontId="10" fillId="2" borderId="3" xfId="0" applyFont="1" applyFill="1" applyBorder="1" applyAlignment="1" applyProtection="1">
      <protection locked="0"/>
    </xf>
    <xf numFmtId="0" fontId="11" fillId="0" borderId="4" xfId="2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vertical="top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vertical="top" wrapText="1"/>
    </xf>
    <xf numFmtId="0" fontId="13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15" fillId="6" borderId="0" xfId="0" applyFont="1" applyFill="1" applyAlignment="1" applyProtection="1"/>
    <xf numFmtId="0" fontId="10" fillId="6" borderId="3" xfId="0" applyFont="1" applyFill="1" applyBorder="1" applyAlignment="1" applyProtection="1">
      <protection locked="0"/>
    </xf>
    <xf numFmtId="0" fontId="11" fillId="6" borderId="4" xfId="2" applyFont="1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vertical="top"/>
      <protection locked="0"/>
    </xf>
    <xf numFmtId="0" fontId="10" fillId="6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0" fillId="7" borderId="0" xfId="0" applyFont="1" applyFill="1" applyProtection="1"/>
    <xf numFmtId="0" fontId="10" fillId="7" borderId="0" xfId="0" applyFont="1" applyFill="1" applyBorder="1" applyProtection="1"/>
    <xf numFmtId="0" fontId="16" fillId="8" borderId="0" xfId="0" applyFont="1" applyFill="1" applyProtection="1"/>
    <xf numFmtId="0" fontId="16" fillId="8" borderId="0" xfId="0" applyFont="1" applyFill="1" applyBorder="1" applyProtection="1"/>
    <xf numFmtId="0" fontId="17" fillId="8" borderId="0" xfId="0" applyFont="1" applyFill="1" applyBorder="1" applyAlignment="1" applyProtection="1">
      <alignment vertical="top" wrapText="1"/>
    </xf>
    <xf numFmtId="0" fontId="16" fillId="8" borderId="0" xfId="0" applyFont="1" applyFill="1" applyBorder="1" applyAlignment="1" applyProtection="1">
      <alignment horizontal="left"/>
    </xf>
    <xf numFmtId="0" fontId="18" fillId="8" borderId="0" xfId="0" applyFont="1" applyFill="1" applyBorder="1" applyProtection="1"/>
    <xf numFmtId="0" fontId="0" fillId="0" borderId="0" xfId="0" applyFill="1" applyAlignment="1" applyProtection="1"/>
    <xf numFmtId="164" fontId="3" fillId="2" borderId="5" xfId="0" applyNumberFormat="1" applyFont="1" applyFill="1" applyBorder="1" applyAlignment="1" applyProtection="1">
      <alignment horizontal="left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/>
    <xf numFmtId="0" fontId="10" fillId="2" borderId="3" xfId="0" applyFont="1" applyFill="1" applyBorder="1" applyProtection="1">
      <protection locked="0"/>
    </xf>
    <xf numFmtId="0" fontId="12" fillId="2" borderId="3" xfId="0" applyFont="1" applyFill="1" applyBorder="1" applyAlignment="1" applyProtection="1">
      <alignment vertical="top" wrapText="1"/>
      <protection locked="0"/>
    </xf>
    <xf numFmtId="0" fontId="10" fillId="9" borderId="0" xfId="0" applyFont="1" applyFill="1" applyProtection="1"/>
    <xf numFmtId="0" fontId="10" fillId="9" borderId="0" xfId="0" applyFont="1" applyFill="1" applyBorder="1" applyProtection="1"/>
    <xf numFmtId="0" fontId="12" fillId="9" borderId="0" xfId="0" applyFont="1" applyFill="1" applyBorder="1" applyAlignment="1" applyProtection="1">
      <alignment vertical="top" wrapText="1"/>
    </xf>
    <xf numFmtId="0" fontId="10" fillId="9" borderId="0" xfId="0" applyFont="1" applyFill="1" applyBorder="1" applyAlignment="1" applyProtection="1">
      <alignment horizontal="left"/>
    </xf>
    <xf numFmtId="0" fontId="19" fillId="9" borderId="0" xfId="0" applyFont="1" applyFill="1" applyBorder="1" applyProtection="1"/>
    <xf numFmtId="0" fontId="0" fillId="6" borderId="0" xfId="0" applyFill="1" applyProtection="1"/>
    <xf numFmtId="0" fontId="10" fillId="6" borderId="0" xfId="0" applyFont="1" applyFill="1" applyProtection="1"/>
    <xf numFmtId="0" fontId="10" fillId="6" borderId="0" xfId="0" applyFont="1" applyFill="1" applyBorder="1" applyProtection="1"/>
    <xf numFmtId="0" fontId="12" fillId="6" borderId="0" xfId="0" applyFont="1" applyFill="1" applyBorder="1" applyAlignment="1" applyProtection="1">
      <alignment vertical="top" wrapText="1"/>
    </xf>
    <xf numFmtId="0" fontId="10" fillId="6" borderId="0" xfId="0" applyFont="1" applyFill="1" applyBorder="1" applyAlignment="1" applyProtection="1">
      <alignment horizontal="left"/>
    </xf>
    <xf numFmtId="0" fontId="0" fillId="6" borderId="0" xfId="0" applyFill="1" applyAlignment="1" applyProtection="1"/>
    <xf numFmtId="0" fontId="1" fillId="6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/>
    <xf numFmtId="0" fontId="2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6" borderId="0" xfId="0" applyFill="1" applyBorder="1" applyProtection="1"/>
    <xf numFmtId="0" fontId="25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2" fillId="10" borderId="0" xfId="0" applyNumberFormat="1" applyFont="1" applyFill="1" applyBorder="1" applyAlignment="1" applyProtection="1">
      <alignment horizontal="left" vertical="center"/>
    </xf>
    <xf numFmtId="164" fontId="3" fillId="1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8" borderId="0" xfId="0" applyFont="1" applyFill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6" fillId="0" borderId="1" xfId="0" applyNumberFormat="1" applyFont="1" applyFill="1" applyBorder="1" applyAlignment="1" applyProtection="1">
      <alignment horizontal="center" vertical="top"/>
    </xf>
    <xf numFmtId="164" fontId="6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left" vertical="top" shrinkToFit="1"/>
    </xf>
    <xf numFmtId="164" fontId="6" fillId="0" borderId="11" xfId="0" applyNumberFormat="1" applyFont="1" applyFill="1" applyBorder="1" applyAlignment="1" applyProtection="1">
      <alignment horizontal="center" vertical="center" shrinkToFit="1"/>
    </xf>
    <xf numFmtId="164" fontId="2" fillId="0" borderId="11" xfId="0" applyNumberFormat="1" applyFont="1" applyFill="1" applyBorder="1" applyAlignment="1" applyProtection="1">
      <alignment horizontal="left" vertical="top" shrinkToFit="1"/>
    </xf>
    <xf numFmtId="164" fontId="6" fillId="0" borderId="12" xfId="0" applyNumberFormat="1" applyFont="1" applyFill="1" applyBorder="1" applyAlignment="1" applyProtection="1">
      <alignment horizontal="center" vertical="center" shrinkToFit="1"/>
    </xf>
    <xf numFmtId="164" fontId="2" fillId="0" borderId="13" xfId="0" applyNumberFormat="1" applyFont="1" applyFill="1" applyBorder="1" applyAlignment="1" applyProtection="1">
      <alignment horizontal="left"/>
    </xf>
    <xf numFmtId="164" fontId="6" fillId="0" borderId="13" xfId="0" applyNumberFormat="1" applyFont="1" applyFill="1" applyBorder="1" applyAlignment="1" applyProtection="1">
      <alignment horizontal="center"/>
    </xf>
    <xf numFmtId="164" fontId="6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 shrinkToFit="1"/>
    </xf>
    <xf numFmtId="164" fontId="6" fillId="0" borderId="16" xfId="0" applyNumberFormat="1" applyFont="1" applyFill="1" applyBorder="1" applyAlignment="1" applyProtection="1">
      <alignment horizontal="center" shrinkToFit="1"/>
    </xf>
    <xf numFmtId="164" fontId="2" fillId="0" borderId="16" xfId="0" applyNumberFormat="1" applyFont="1" applyFill="1" applyBorder="1" applyAlignment="1" applyProtection="1">
      <alignment horizontal="left" shrinkToFit="1"/>
    </xf>
    <xf numFmtId="164" fontId="6" fillId="0" borderId="17" xfId="0" applyNumberFormat="1" applyFont="1" applyFill="1" applyBorder="1" applyAlignment="1" applyProtection="1">
      <alignment horizontal="center" shrinkToFit="1"/>
    </xf>
    <xf numFmtId="0" fontId="7" fillId="0" borderId="0" xfId="0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left" vertical="center" wrapText="1"/>
    </xf>
    <xf numFmtId="164" fontId="27" fillId="0" borderId="18" xfId="0" applyNumberFormat="1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left" vertical="center" shrinkToFit="1"/>
    </xf>
    <xf numFmtId="164" fontId="27" fillId="0" borderId="18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top" wrapText="1"/>
    </xf>
    <xf numFmtId="164" fontId="2" fillId="2" borderId="5" xfId="0" applyNumberFormat="1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left" vertical="center" shrinkToFit="1"/>
    </xf>
    <xf numFmtId="164" fontId="3" fillId="2" borderId="5" xfId="0" applyNumberFormat="1" applyFont="1" applyFill="1" applyBorder="1" applyAlignment="1" applyProtection="1">
      <alignment horizontal="center" vertical="center" shrinkToFit="1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left" vertical="center" shrinkToFit="1"/>
    </xf>
    <xf numFmtId="164" fontId="2" fillId="0" borderId="19" xfId="0" applyNumberFormat="1" applyFont="1" applyFill="1" applyBorder="1" applyAlignment="1" applyProtection="1">
      <alignment horizontal="left" vertical="center" shrinkToFit="1"/>
    </xf>
    <xf numFmtId="164" fontId="6" fillId="0" borderId="1" xfId="0" applyNumberFormat="1" applyFont="1" applyFill="1" applyBorder="1" applyAlignment="1" applyProtection="1">
      <alignment horizontal="center" vertical="center" shrinkToFit="1"/>
    </xf>
    <xf numFmtId="164" fontId="2" fillId="0" borderId="1" xfId="0" applyNumberFormat="1" applyFont="1" applyFill="1" applyBorder="1" applyAlignment="1" applyProtection="1">
      <alignment horizontal="left"/>
    </xf>
    <xf numFmtId="164" fontId="6" fillId="0" borderId="1" xfId="0" applyNumberFormat="1" applyFont="1" applyFill="1" applyBorder="1" applyAlignment="1" applyProtection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left" vertical="center" shrinkToFit="1"/>
    </xf>
    <xf numFmtId="164" fontId="3" fillId="2" borderId="1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vertical="center" wrapText="1"/>
    </xf>
    <xf numFmtId="164" fontId="31" fillId="0" borderId="0" xfId="0" applyNumberFormat="1" applyFont="1" applyAlignment="1" applyProtection="1">
      <alignment horizontal="center"/>
    </xf>
    <xf numFmtId="164" fontId="31" fillId="0" borderId="0" xfId="0" applyNumberFormat="1" applyFont="1" applyAlignment="1" applyProtection="1">
      <alignment horizontal="left"/>
    </xf>
    <xf numFmtId="0" fontId="32" fillId="0" borderId="0" xfId="0" applyFont="1" applyProtection="1"/>
    <xf numFmtId="49" fontId="24" fillId="0" borderId="0" xfId="0" applyNumberFormat="1" applyFont="1" applyAlignment="1" applyProtection="1">
      <alignment wrapText="1"/>
    </xf>
    <xf numFmtId="165" fontId="34" fillId="0" borderId="0" xfId="1" applyNumberFormat="1" applyFont="1" applyBorder="1" applyAlignment="1" applyProtection="1">
      <alignment horizontal="left" vertical="center" wrapText="1"/>
    </xf>
    <xf numFmtId="166" fontId="34" fillId="0" borderId="0" xfId="1" applyNumberFormat="1" applyFont="1" applyBorder="1" applyAlignment="1" applyProtection="1">
      <alignment horizontal="right" vertical="center" wrapText="1"/>
    </xf>
    <xf numFmtId="167" fontId="35" fillId="0" borderId="0" xfId="0" applyNumberFormat="1" applyFont="1" applyAlignment="1" applyProtection="1">
      <alignment horizontal="center" vertical="center" wrapText="1"/>
    </xf>
    <xf numFmtId="0" fontId="36" fillId="0" borderId="0" xfId="0" applyFont="1" applyAlignment="1" applyProtection="1">
      <alignment vertical="top" wrapText="1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7" fillId="12" borderId="0" xfId="0" applyFont="1" applyFill="1" applyProtection="1"/>
    <xf numFmtId="0" fontId="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</xf>
    <xf numFmtId="0" fontId="41" fillId="2" borderId="0" xfId="0" applyFont="1" applyFill="1" applyAlignment="1" applyProtection="1">
      <alignment horizontal="center" vertical="center"/>
    </xf>
    <xf numFmtId="0" fontId="42" fillId="2" borderId="0" xfId="0" applyFont="1" applyFill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 wrapText="1"/>
    </xf>
    <xf numFmtId="167" fontId="44" fillId="2" borderId="0" xfId="0" applyNumberFormat="1" applyFont="1" applyFill="1" applyAlignment="1" applyProtection="1">
      <alignment horizontal="center" vertical="center" wrapText="1"/>
    </xf>
    <xf numFmtId="0" fontId="40" fillId="2" borderId="0" xfId="0" applyFont="1" applyFill="1" applyAlignment="1" applyProtection="1">
      <alignment horizontal="center" vertical="center"/>
    </xf>
    <xf numFmtId="0" fontId="45" fillId="2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shrinkToFit="1"/>
    </xf>
    <xf numFmtId="164" fontId="2" fillId="0" borderId="5" xfId="0" applyNumberFormat="1" applyFont="1" applyFill="1" applyBorder="1" applyAlignment="1" applyProtection="1">
      <alignment horizontal="left" vertical="center" shrinkToFit="1"/>
    </xf>
    <xf numFmtId="164" fontId="3" fillId="0" borderId="1" xfId="0" applyNumberFormat="1" applyFont="1" applyFill="1" applyBorder="1" applyAlignment="1" applyProtection="1">
      <alignment horizontal="center" vertical="center" shrinkToFit="1"/>
    </xf>
    <xf numFmtId="164" fontId="2" fillId="0" borderId="1" xfId="0" applyNumberFormat="1" applyFont="1" applyFill="1" applyBorder="1" applyAlignment="1" applyProtection="1">
      <alignment horizontal="left" vertical="center" shrinkToFit="1"/>
    </xf>
    <xf numFmtId="0" fontId="32" fillId="0" borderId="0" xfId="0" applyFont="1" applyAlignment="1" applyProtection="1">
      <alignment horizontal="center"/>
    </xf>
    <xf numFmtId="0" fontId="0" fillId="0" borderId="0" xfId="0" applyAlignment="1" applyProtection="1"/>
    <xf numFmtId="165" fontId="34" fillId="0" borderId="0" xfId="1" applyNumberFormat="1" applyFont="1" applyBorder="1" applyAlignment="1" applyProtection="1">
      <alignment horizontal="left" vertical="center"/>
    </xf>
    <xf numFmtId="0" fontId="0" fillId="0" borderId="0" xfId="0" applyAlignment="1"/>
    <xf numFmtId="0" fontId="26" fillId="0" borderId="8" xfId="0" applyFont="1" applyBorder="1" applyAlignment="1" applyProtection="1">
      <alignment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2" xfId="2"/>
    <cellStyle name="Verknüpfte Zelle" xfId="1" builtinId="24"/>
  </cellStyles>
  <dxfs count="8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1075766</xdr:colOff>
      <xdr:row>22</xdr:row>
      <xdr:rowOff>8966</xdr:rowOff>
    </xdr:from>
    <xdr:ext cx="2800728" cy="890618"/>
    <xdr:pic>
      <xdr:nvPicPr>
        <xdr:cNvPr id="2" name="Grafik 1" descr="C:\Users\GRAZ\Betriebe_ Diverses\SPEISEPLAN Betriebe\aaa_Speisepläne_aktualisiert\aa muster für neue KennzAllerg\von pre\Legende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941" y="3571316"/>
          <a:ext cx="2800728" cy="8906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Group.local\SVPrivate$\DE\Home\30011711\Desktop\Betriebe\Betriebe_ASB\ASB_SPPL_07.10.2019\02-07\Julia\zerlegt_SPPL_ASB_KW_02_bis_07_2022_end_inklusive%20Dessert_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Reserve"/>
      <sheetName val="T1-T6"/>
      <sheetName val="1"/>
      <sheetName val="2"/>
      <sheetName val="3"/>
      <sheetName val="4"/>
      <sheetName val="5"/>
      <sheetName val="6"/>
      <sheetName val="Ea1"/>
      <sheetName val="Ea2"/>
      <sheetName val="Ea3"/>
      <sheetName val="Ea4"/>
      <sheetName val="Ea5"/>
      <sheetName val="Ea6"/>
      <sheetName val="xki"/>
    </sheetNames>
    <sheetDataSet>
      <sheetData sheetId="0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2</v>
          </cell>
          <cell r="C3" t="str">
            <v>MO</v>
          </cell>
          <cell r="D3" t="str">
            <v>GPD</v>
          </cell>
          <cell r="E3" t="str">
            <v>DI</v>
          </cell>
          <cell r="F3" t="str">
            <v>V190905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2</v>
          </cell>
          <cell r="C6">
            <v>44571</v>
          </cell>
          <cell r="D6">
            <v>44577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>Karottencremesuppe</v>
          </cell>
          <cell r="D9" t="str">
            <v>A,G,L</v>
          </cell>
          <cell r="E9" t="str">
            <v>Klare Gemüsesuppe</v>
          </cell>
          <cell r="F9" t="str">
            <v>L</v>
          </cell>
          <cell r="G9" t="str">
            <v xml:space="preserve">Lauch-Polenta </v>
          </cell>
          <cell r="H9" t="str">
            <v>A,G,L</v>
          </cell>
          <cell r="I9" t="str">
            <v xml:space="preserve">Klare Suppe </v>
          </cell>
          <cell r="J9" t="str">
            <v>L</v>
          </cell>
          <cell r="K9" t="str">
            <v>Hühnersuppe</v>
          </cell>
          <cell r="L9" t="str">
            <v>L</v>
          </cell>
          <cell r="M9" t="str">
            <v>Knoblauchcreme-</v>
          </cell>
          <cell r="N9" t="str">
            <v>A,G,L</v>
          </cell>
          <cell r="O9" t="str">
            <v>Rindsuppe</v>
          </cell>
          <cell r="P9" t="str">
            <v>L</v>
          </cell>
        </row>
        <row r="10">
          <cell r="A10" t="str">
            <v>su2</v>
          </cell>
          <cell r="C10" t="str">
            <v>mit Ingwer</v>
          </cell>
          <cell r="E10" t="str">
            <v>mit Sternchen</v>
          </cell>
          <cell r="F10" t="str">
            <v>A</v>
          </cell>
          <cell r="G10" t="str">
            <v>Cremesuppe</v>
          </cell>
          <cell r="I10" t="str">
            <v>mit Backerbsen</v>
          </cell>
          <cell r="J10" t="str">
            <v>A,C,G</v>
          </cell>
          <cell r="K10" t="str">
            <v>mit Karottenjulienne</v>
          </cell>
          <cell r="M10" t="str">
            <v>suppe</v>
          </cell>
          <cell r="O10" t="str">
            <v>mit Grießnockerl</v>
          </cell>
          <cell r="P10" t="str">
            <v>A,C,G</v>
          </cell>
        </row>
        <row r="11">
          <cell r="A11" t="str">
            <v>su3</v>
          </cell>
          <cell r="C11" t="str">
            <v>795 kJ / 190 kcal</v>
          </cell>
          <cell r="E11" t="str">
            <v xml:space="preserve">628 kJ / 150 kcal </v>
          </cell>
          <cell r="G11" t="str">
            <v>461 kJ, 110 kcal</v>
          </cell>
          <cell r="I11" t="str">
            <v>439 kJ, 105 kcal</v>
          </cell>
          <cell r="K11" t="str">
            <v>377 kJ, 90 kcal</v>
          </cell>
          <cell r="M11" t="str">
            <v xml:space="preserve">628 kJ / 150 kcal </v>
          </cell>
          <cell r="O11" t="str">
            <v>461kJ, 110kcal</v>
          </cell>
        </row>
        <row r="13">
          <cell r="A13" t="str">
            <v>kö1</v>
          </cell>
          <cell r="B13" t="str">
            <v>KÖSTLICH BEWÄHRT</v>
          </cell>
          <cell r="C13" t="str">
            <v>Hascheehörnchen</v>
          </cell>
          <cell r="D13" t="str">
            <v>A</v>
          </cell>
          <cell r="E13" t="str">
            <v xml:space="preserve">Brathendl </v>
          </cell>
          <cell r="G13" t="str">
            <v>Faschierter Braten</v>
          </cell>
          <cell r="H13" t="str">
            <v>A,C,G,L,F</v>
          </cell>
          <cell r="I13" t="str">
            <v xml:space="preserve">Gebratener Leberkäse </v>
          </cell>
          <cell r="K13" t="str">
            <v xml:space="preserve">Gebratenes Fischfilet </v>
          </cell>
          <cell r="L13" t="str">
            <v>D</v>
          </cell>
          <cell r="M13" t="str">
            <v xml:space="preserve">Rindsgulasch </v>
          </cell>
          <cell r="N13" t="str">
            <v>L</v>
          </cell>
          <cell r="O13" t="str">
            <v xml:space="preserve">Wiener Schnitzel </v>
          </cell>
          <cell r="P13" t="str">
            <v>A,C</v>
          </cell>
        </row>
        <row r="14">
          <cell r="A14" t="str">
            <v>kö2</v>
          </cell>
          <cell r="C14" t="str">
            <v>mit</v>
          </cell>
          <cell r="E14" t="str">
            <v xml:space="preserve">mit Semmelfülle </v>
          </cell>
          <cell r="F14" t="str">
            <v>A,C,F,G,H,L</v>
          </cell>
          <cell r="G14" t="str">
            <v xml:space="preserve">mit Püree </v>
          </cell>
          <cell r="H14" t="str">
            <v>G</v>
          </cell>
          <cell r="I14" t="str">
            <v xml:space="preserve">mit Paradeiskraut </v>
          </cell>
          <cell r="J14" t="str">
            <v>L</v>
          </cell>
          <cell r="K14" t="str">
            <v xml:space="preserve">in Zitronensauce </v>
          </cell>
          <cell r="L14" t="str">
            <v>F,G</v>
          </cell>
          <cell r="M14" t="str">
            <v xml:space="preserve">mit Hörnchen </v>
          </cell>
          <cell r="N14" t="str">
            <v>A</v>
          </cell>
          <cell r="O14" t="str">
            <v>mit Reis</v>
          </cell>
          <cell r="P14" t="str">
            <v>G</v>
          </cell>
        </row>
        <row r="15">
          <cell r="A15" t="str">
            <v>kö3</v>
          </cell>
          <cell r="C15" t="str">
            <v>Krautsalat</v>
          </cell>
          <cell r="D15" t="str">
            <v>O</v>
          </cell>
          <cell r="E15" t="str">
            <v xml:space="preserve">und Salat </v>
          </cell>
          <cell r="F15" t="str">
            <v>O</v>
          </cell>
          <cell r="G15" t="str">
            <v>und gemischtem Salat</v>
          </cell>
          <cell r="H15" t="str">
            <v>O,L</v>
          </cell>
          <cell r="I15" t="str">
            <v>und Kartoffeln</v>
          </cell>
          <cell r="K15" t="str">
            <v>mit Naturreis</v>
          </cell>
          <cell r="L15" t="str">
            <v>L</v>
          </cell>
          <cell r="M15" t="str">
            <v xml:space="preserve">und Brot </v>
          </cell>
          <cell r="N15" t="str">
            <v>A,F,G</v>
          </cell>
          <cell r="O15" t="str">
            <v xml:space="preserve">und gem. Salat </v>
          </cell>
          <cell r="P15" t="str">
            <v>O</v>
          </cell>
        </row>
        <row r="16">
          <cell r="A16" t="str">
            <v>kö4</v>
          </cell>
          <cell r="K16" t="str">
            <v>und Salat</v>
          </cell>
          <cell r="L16" t="str">
            <v>O</v>
          </cell>
        </row>
        <row r="17">
          <cell r="A17" t="str">
            <v>kö5</v>
          </cell>
          <cell r="C17" t="str">
            <v>3014kJ, 720 kcal</v>
          </cell>
          <cell r="E17" t="str">
            <v>2638 kJ, 630 kcal</v>
          </cell>
          <cell r="G17" t="str">
            <v>2973 kJ, 730 kcal</v>
          </cell>
          <cell r="I17" t="str">
            <v>3014 kJ/720 kcal</v>
          </cell>
          <cell r="K17" t="str">
            <v>2721 kJ, 650 kcal</v>
          </cell>
          <cell r="M17" t="str">
            <v>2889 kJ / 690 kcal</v>
          </cell>
          <cell r="O17" t="str">
            <v>3014kJ, 720 kcal</v>
          </cell>
        </row>
        <row r="19">
          <cell r="A19" t="str">
            <v>veg1</v>
          </cell>
          <cell r="B19" t="str">
            <v>VEGE-
TARISCH
Aktiv</v>
          </cell>
          <cell r="C19" t="str">
            <v>Schupfnudeln</v>
          </cell>
          <cell r="D19" t="str">
            <v>ACG</v>
          </cell>
          <cell r="E19" t="str">
            <v>Kartoffel-</v>
          </cell>
          <cell r="G19" t="str">
            <v xml:space="preserve">Scheiterhaufen </v>
          </cell>
          <cell r="H19" t="str">
            <v>ACG</v>
          </cell>
          <cell r="I19" t="str">
            <v>Gefüllte Gurke</v>
          </cell>
          <cell r="K19" t="str">
            <v xml:space="preserve">Grenadiermarsch </v>
          </cell>
          <cell r="L19" t="str">
            <v>AC</v>
          </cell>
          <cell r="M19" t="str">
            <v>Buttermilchschmarrn</v>
          </cell>
          <cell r="N19" t="str">
            <v>A,G,C,O</v>
          </cell>
          <cell r="O19" t="str">
            <v>Karfiolröschen</v>
          </cell>
          <cell r="P19" t="str">
            <v>L</v>
          </cell>
        </row>
        <row r="20">
          <cell r="A20" t="str">
            <v>veg2</v>
          </cell>
          <cell r="C20" t="str">
            <v>mit Mohn</v>
          </cell>
          <cell r="E20" t="str">
            <v>Zucchinipfanne</v>
          </cell>
          <cell r="G20" t="str">
            <v>mit Kompott</v>
          </cell>
          <cell r="I20" t="str">
            <v>mit buntem Couscous</v>
          </cell>
          <cell r="J20" t="str">
            <v>A,C</v>
          </cell>
          <cell r="K20" t="str">
            <v>mit Salat</v>
          </cell>
          <cell r="L20" t="str">
            <v>O</v>
          </cell>
          <cell r="M20" t="str">
            <v>mit Zwetschkenröster</v>
          </cell>
          <cell r="N20" t="str">
            <v>O</v>
          </cell>
          <cell r="O20" t="str">
            <v xml:space="preserve">mit Butterbrösel, </v>
          </cell>
          <cell r="P20" t="str">
            <v>A,G</v>
          </cell>
        </row>
        <row r="21">
          <cell r="A21" t="str">
            <v>veg3</v>
          </cell>
          <cell r="C21" t="str">
            <v>und Apfelmus</v>
          </cell>
          <cell r="E21" t="str">
            <v xml:space="preserve">mit Kräuterrahm </v>
          </cell>
          <cell r="F21" t="str">
            <v>G</v>
          </cell>
          <cell r="I21" t="str">
            <v xml:space="preserve">und sahniger </v>
          </cell>
          <cell r="J21" t="str">
            <v>G</v>
          </cell>
          <cell r="O21" t="str">
            <v xml:space="preserve">Püree und Salat </v>
          </cell>
          <cell r="P21" t="str">
            <v>G,O</v>
          </cell>
        </row>
        <row r="22">
          <cell r="A22" t="str">
            <v>veg4</v>
          </cell>
          <cell r="E22" t="str">
            <v xml:space="preserve">und Roten Rübensalat </v>
          </cell>
          <cell r="I22" t="str">
            <v>Dillsauce</v>
          </cell>
        </row>
        <row r="23">
          <cell r="A23" t="str">
            <v>veg5</v>
          </cell>
          <cell r="C23" t="str">
            <v>2845 kJ / 680 kcal</v>
          </cell>
          <cell r="E23" t="str">
            <v>2406 kJ / 575 kcal</v>
          </cell>
          <cell r="G23" t="str">
            <v>2971 kJ / 710 kcal</v>
          </cell>
          <cell r="I23" t="str">
            <v>2259 kJ / 540 kcal</v>
          </cell>
          <cell r="K23" t="str">
            <v>2470kJ, 590 kcal</v>
          </cell>
          <cell r="M23" t="str">
            <v>2096 kJ / 500 kcal</v>
          </cell>
          <cell r="O23" t="str">
            <v>2519 kJ / 602 kcal</v>
          </cell>
        </row>
        <row r="25">
          <cell r="A25" t="str">
            <v>diab1</v>
          </cell>
          <cell r="B25" t="str">
            <v>DIABETIKER
MENÜ</v>
          </cell>
          <cell r="C25" t="str">
            <v>Hascheehörnchen</v>
          </cell>
          <cell r="D25" t="str">
            <v>A</v>
          </cell>
          <cell r="E25" t="str">
            <v>Kartoffel-</v>
          </cell>
          <cell r="G25" t="str">
            <v>Faschierter Braten</v>
          </cell>
          <cell r="H25" t="str">
            <v>A,C,G,L,F</v>
          </cell>
          <cell r="I25" t="str">
            <v>Gefüllte Gurke</v>
          </cell>
          <cell r="K25" t="str">
            <v xml:space="preserve">Gebratenes Fischfilet </v>
          </cell>
          <cell r="L25" t="str">
            <v>D</v>
          </cell>
          <cell r="M25" t="str">
            <v xml:space="preserve">Rindsgulasch </v>
          </cell>
          <cell r="N25" t="str">
            <v>L</v>
          </cell>
          <cell r="O25" t="str">
            <v>Karfiolröschen</v>
          </cell>
          <cell r="P25" t="str">
            <v>L</v>
          </cell>
        </row>
        <row r="26">
          <cell r="A26" t="str">
            <v>diab2</v>
          </cell>
          <cell r="C26" t="str">
            <v>mit</v>
          </cell>
          <cell r="E26" t="str">
            <v>Zucchinipfanne</v>
          </cell>
          <cell r="G26" t="str">
            <v xml:space="preserve">mit Püree </v>
          </cell>
          <cell r="H26" t="str">
            <v>G</v>
          </cell>
          <cell r="I26" t="str">
            <v>mit buntem Couscous</v>
          </cell>
          <cell r="J26" t="str">
            <v>A,C</v>
          </cell>
          <cell r="K26" t="str">
            <v xml:space="preserve">in Zitronensauce </v>
          </cell>
          <cell r="L26" t="str">
            <v>F,G</v>
          </cell>
          <cell r="M26" t="str">
            <v xml:space="preserve">mit Hörnchen </v>
          </cell>
          <cell r="N26" t="str">
            <v>A</v>
          </cell>
          <cell r="O26" t="str">
            <v xml:space="preserve">mit Butterbrösel, </v>
          </cell>
          <cell r="P26" t="str">
            <v>A,G</v>
          </cell>
        </row>
        <row r="27">
          <cell r="A27" t="str">
            <v>diab3</v>
          </cell>
          <cell r="C27" t="str">
            <v>Krautsalat</v>
          </cell>
          <cell r="D27" t="str">
            <v>O</v>
          </cell>
          <cell r="E27" t="str">
            <v xml:space="preserve">mit Kräuterrahm </v>
          </cell>
          <cell r="F27" t="str">
            <v>G</v>
          </cell>
          <cell r="G27" t="str">
            <v>und gemischtem Salat</v>
          </cell>
          <cell r="H27" t="str">
            <v>O,L</v>
          </cell>
          <cell r="I27" t="str">
            <v xml:space="preserve">und sahniger </v>
          </cell>
          <cell r="J27" t="str">
            <v>G</v>
          </cell>
          <cell r="K27" t="str">
            <v>mit Naturreis</v>
          </cell>
          <cell r="L27" t="str">
            <v>L</v>
          </cell>
          <cell r="M27" t="str">
            <v xml:space="preserve">und Brot </v>
          </cell>
          <cell r="N27" t="str">
            <v>A,F,G</v>
          </cell>
          <cell r="O27" t="str">
            <v xml:space="preserve">Püree und Salat </v>
          </cell>
          <cell r="P27" t="str">
            <v>G,O</v>
          </cell>
        </row>
        <row r="28">
          <cell r="A28" t="str">
            <v>diab4</v>
          </cell>
          <cell r="E28" t="str">
            <v xml:space="preserve">und Roten Rübensalat </v>
          </cell>
          <cell r="I28" t="str">
            <v>Dillsauce</v>
          </cell>
          <cell r="K28" t="str">
            <v>und Salat</v>
          </cell>
          <cell r="L28" t="str">
            <v>O</v>
          </cell>
        </row>
        <row r="29">
          <cell r="A29" t="str">
            <v>diab5</v>
          </cell>
          <cell r="C29" t="str">
            <v>3014kJ, 720 kcal</v>
          </cell>
          <cell r="E29" t="str">
            <v>2406 kJ / 575 kcal</v>
          </cell>
          <cell r="G29" t="str">
            <v>2973 kJ, 730 kcal</v>
          </cell>
          <cell r="I29" t="str">
            <v>2259 kJ / 540 kcal</v>
          </cell>
          <cell r="K29" t="str">
            <v>2721 kJ, 650 kcal</v>
          </cell>
          <cell r="M29" t="str">
            <v>2889 kJ / 690 kcal</v>
          </cell>
          <cell r="O29" t="str">
            <v>2519 kJ / 602 kcal</v>
          </cell>
        </row>
        <row r="30">
          <cell r="A30">
            <v>26</v>
          </cell>
        </row>
        <row r="31">
          <cell r="A31">
            <v>27</v>
          </cell>
          <cell r="B31" t="str">
            <v>Diverse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8">
          <cell r="A38" t="str">
            <v>dessA1</v>
          </cell>
          <cell r="B38" t="str">
            <v>DESSERT</v>
          </cell>
          <cell r="C38" t="str">
            <v>Naturjoghurt</v>
          </cell>
          <cell r="D38" t="str">
            <v>G</v>
          </cell>
          <cell r="E38" t="str">
            <v>Kompott</v>
          </cell>
          <cell r="G38" t="str">
            <v>Obst</v>
          </cell>
          <cell r="I38" t="str">
            <v>Fruchtmus</v>
          </cell>
          <cell r="K38" t="str">
            <v>Naturjoghurt</v>
          </cell>
          <cell r="L38" t="str">
            <v>G</v>
          </cell>
          <cell r="M38" t="str">
            <v>Kompott</v>
          </cell>
          <cell r="O38" t="str">
            <v>Obst</v>
          </cell>
        </row>
        <row r="39">
          <cell r="A39" t="str">
            <v>dessA2</v>
          </cell>
          <cell r="C39" t="str">
            <v>628 kJ / 150 kcal</v>
          </cell>
          <cell r="E39" t="str">
            <v>418 kJ, 100 kcal</v>
          </cell>
          <cell r="G39" t="str">
            <v>1047 kJ, 250 kcal</v>
          </cell>
          <cell r="I39" t="str">
            <v>460 kJ, 110 kcal</v>
          </cell>
          <cell r="K39" t="str">
            <v>418 kJ, 100 kcal</v>
          </cell>
          <cell r="M39" t="str">
            <v>418 kJ, 100 kcal</v>
          </cell>
          <cell r="O39" t="str">
            <v>335 kJ, 80 kcal</v>
          </cell>
        </row>
        <row r="40">
          <cell r="A40" t="str">
            <v>dessB1</v>
          </cell>
          <cell r="C40" t="str">
            <v>Malakofschnitte</v>
          </cell>
          <cell r="D40" t="str">
            <v>A,C,G,H</v>
          </cell>
          <cell r="E40" t="str">
            <v>Nussstrudel</v>
          </cell>
          <cell r="F40" t="str">
            <v>A,C,G,H</v>
          </cell>
          <cell r="G40" t="str">
            <v>Obstkuchen</v>
          </cell>
          <cell r="H40" t="str">
            <v xml:space="preserve">A, C, G, </v>
          </cell>
          <cell r="I40" t="str">
            <v>Kakaoschnitte</v>
          </cell>
          <cell r="J40" t="str">
            <v>A,C,G</v>
          </cell>
          <cell r="K40" t="str">
            <v>Kokoskuchen</v>
          </cell>
          <cell r="L40" t="str">
            <v>ACFGO</v>
          </cell>
          <cell r="M40" t="str">
            <v>Cremschnitte</v>
          </cell>
          <cell r="N40" t="str">
            <v>A,C,G;</v>
          </cell>
          <cell r="O40" t="str">
            <v>Schoko-Pfirsichkuchen</v>
          </cell>
          <cell r="P40" t="str">
            <v>A;C;G</v>
          </cell>
        </row>
        <row r="41">
          <cell r="A41" t="str">
            <v>dessB2</v>
          </cell>
          <cell r="C41" t="str">
            <v>1338 kJ, 320 kcal</v>
          </cell>
          <cell r="E41" t="str">
            <v>1004 kJ / 240 kcal</v>
          </cell>
          <cell r="G41" t="str">
            <v>1004 kJ / 240 kcal</v>
          </cell>
          <cell r="I41" t="str">
            <v>1338 kJ, 320 kcal</v>
          </cell>
          <cell r="K41" t="str">
            <v>1170 KJ, 280 kcal</v>
          </cell>
          <cell r="M41" t="str">
            <v>1170 kJ / 289 kcal</v>
          </cell>
          <cell r="O41" t="str">
            <v>1004 kJ / 240 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</row>
        <row r="46">
          <cell r="A46">
            <v>40</v>
          </cell>
          <cell r="B46" t="str">
            <v>Diverse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>Saure Extrawurst</v>
          </cell>
          <cell r="D52" t="str">
            <v>A,L</v>
          </cell>
          <cell r="E52" t="str">
            <v>Erbsencremesuppe</v>
          </cell>
          <cell r="F52" t="str">
            <v>A,F,G</v>
          </cell>
          <cell r="G52" t="str">
            <v>Serbische Bohnensuppe</v>
          </cell>
          <cell r="H52" t="str">
            <v>L</v>
          </cell>
          <cell r="I52" t="str">
            <v xml:space="preserve">Schinkenrolle </v>
          </cell>
          <cell r="J52" t="str">
            <v>L</v>
          </cell>
          <cell r="K52" t="str">
            <v xml:space="preserve">Buchteln </v>
          </cell>
          <cell r="L52" t="str">
            <v>C,G</v>
          </cell>
          <cell r="M52" t="str">
            <v xml:space="preserve">Schmalzbrot </v>
          </cell>
          <cell r="N52" t="str">
            <v>A,F,G</v>
          </cell>
          <cell r="O52" t="str">
            <v>Beinschinken</v>
          </cell>
          <cell r="P52" t="str">
            <v>CG</v>
          </cell>
        </row>
        <row r="53">
          <cell r="A53" t="str">
            <v>a-kö2</v>
          </cell>
          <cell r="C53" t="str">
            <v>mit Brot</v>
          </cell>
          <cell r="D53" t="str">
            <v>A,F,G</v>
          </cell>
          <cell r="E53" t="str">
            <v>mit Speck</v>
          </cell>
          <cell r="G53" t="str">
            <v xml:space="preserve">mit Brot </v>
          </cell>
          <cell r="H53" t="str">
            <v>A,F,G</v>
          </cell>
          <cell r="I53" t="str">
            <v>mit Kräutertopfen</v>
          </cell>
          <cell r="J53" t="str">
            <v>G</v>
          </cell>
          <cell r="K53" t="str">
            <v xml:space="preserve">mit Marmelade gefüllt </v>
          </cell>
          <cell r="M53" t="str">
            <v>mit Zwiebel</v>
          </cell>
          <cell r="O53" t="str">
            <v>aufs Brot</v>
          </cell>
          <cell r="P53" t="str">
            <v>A</v>
          </cell>
        </row>
        <row r="54">
          <cell r="A54" t="str">
            <v>a-kö3</v>
          </cell>
          <cell r="I54" t="str">
            <v xml:space="preserve">und Brot </v>
          </cell>
          <cell r="J54" t="str">
            <v>A,F,G</v>
          </cell>
          <cell r="K54" t="str">
            <v>dazu Kakao</v>
          </cell>
          <cell r="O54" t="str">
            <v>garniert</v>
          </cell>
        </row>
        <row r="55">
          <cell r="A55" t="str">
            <v>a-kö4</v>
          </cell>
          <cell r="E55" t="str">
            <v>Diabetiker geeignet</v>
          </cell>
          <cell r="G55" t="str">
            <v>Diabetiker geeignet</v>
          </cell>
          <cell r="I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1717 kJ, 410 kcal</v>
          </cell>
          <cell r="E56" t="str">
            <v>1611 kJ / 385 kcal</v>
          </cell>
          <cell r="G56" t="str">
            <v>1883 kJ, 450 kcal</v>
          </cell>
          <cell r="I56" t="str">
            <v>1766 kJ / 422 kcal</v>
          </cell>
          <cell r="K56" t="str">
            <v xml:space="preserve">2176 kJ / 520 kcal </v>
          </cell>
          <cell r="M56" t="str">
            <v>1591 kJ, 380 kcal</v>
          </cell>
          <cell r="O56" t="str">
            <v>1633 kJ, 390 kcal</v>
          </cell>
        </row>
        <row r="58">
          <cell r="A58" t="str">
            <v>a-ms1</v>
          </cell>
          <cell r="B58" t="str">
            <v>MAHL
SPEZIAL</v>
          </cell>
          <cell r="C58" t="str">
            <v>Vanillebrei</v>
          </cell>
          <cell r="D58" t="str">
            <v>G</v>
          </cell>
          <cell r="E58" t="str">
            <v>Grießkoch</v>
          </cell>
          <cell r="F58" t="str">
            <v>AG</v>
          </cell>
          <cell r="G58" t="str">
            <v>Haferflockenbrei</v>
          </cell>
          <cell r="H58" t="str">
            <v>AG</v>
          </cell>
          <cell r="I58" t="str">
            <v>Hirsebrei</v>
          </cell>
          <cell r="J58" t="str">
            <v>G</v>
          </cell>
          <cell r="K58" t="str">
            <v>Gemüsecreme-</v>
          </cell>
          <cell r="L58" t="str">
            <v>AGL</v>
          </cell>
          <cell r="M58" t="str">
            <v>Polentabrei</v>
          </cell>
          <cell r="N58" t="str">
            <v>G</v>
          </cell>
          <cell r="O58" t="str">
            <v>Milchreis</v>
          </cell>
          <cell r="P58" t="str">
            <v>G</v>
          </cell>
        </row>
        <row r="59">
          <cell r="A59" t="str">
            <v>a-ms2</v>
          </cell>
          <cell r="K59" t="str">
            <v>suppe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1591 kJ, 380 kcal</v>
          </cell>
          <cell r="E62" t="str">
            <v>1884 kJ, 450 kcal</v>
          </cell>
          <cell r="G62" t="str">
            <v>1591 kJ, 380 kcal</v>
          </cell>
          <cell r="I62" t="str">
            <v>1884 kJ, 450 kcal</v>
          </cell>
          <cell r="K62" t="str">
            <v>1591 kJ, 380 kcal</v>
          </cell>
          <cell r="M62" t="str">
            <v>1884 kJ, 450 kcal</v>
          </cell>
          <cell r="O62" t="str">
            <v>1591 kJ, 380 kcal</v>
          </cell>
        </row>
        <row r="64">
          <cell r="A64" t="str">
            <v>a-jaus1</v>
          </cell>
          <cell r="B64" t="str">
            <v>ABEND-
JAUSE</v>
          </cell>
          <cell r="C64" t="str">
            <v xml:space="preserve">Schnittkäse  </v>
          </cell>
          <cell r="D64" t="str">
            <v>G</v>
          </cell>
          <cell r="E64" t="str">
            <v xml:space="preserve">Frankfurter </v>
          </cell>
          <cell r="G64" t="str">
            <v>Kürbiskernaufstrich</v>
          </cell>
          <cell r="H64" t="str">
            <v>G</v>
          </cell>
          <cell r="I64" t="str">
            <v xml:space="preserve">Ritschert </v>
          </cell>
          <cell r="J64" t="str">
            <v>A, L</v>
          </cell>
          <cell r="K64" t="str">
            <v xml:space="preserve">Schinken-Käsetoast </v>
          </cell>
          <cell r="L64" t="str">
            <v>A,FC,G</v>
          </cell>
          <cell r="M64" t="str">
            <v>Gouda mit Gurken,</v>
          </cell>
          <cell r="N64" t="str">
            <v>G</v>
          </cell>
          <cell r="O64" t="str">
            <v>Putenschinken</v>
          </cell>
          <cell r="P64" t="str">
            <v>CG</v>
          </cell>
        </row>
        <row r="65">
          <cell r="A65" t="str">
            <v>a-jaus2</v>
          </cell>
          <cell r="C65" t="str">
            <v>mit Butter, Gurke</v>
          </cell>
          <cell r="D65" t="str">
            <v>G</v>
          </cell>
          <cell r="E65" t="str">
            <v xml:space="preserve">mit Senf, Kren </v>
          </cell>
          <cell r="F65" t="str">
            <v>M,O</v>
          </cell>
          <cell r="G65" t="str">
            <v>aufs Brot mit</v>
          </cell>
          <cell r="H65" t="str">
            <v>A,F,G</v>
          </cell>
          <cell r="I65" t="str">
            <v xml:space="preserve">mit Selchwürfel </v>
          </cell>
          <cell r="M65" t="str">
            <v>Tomaten und</v>
          </cell>
          <cell r="O65" t="str">
            <v>aufs Brot</v>
          </cell>
          <cell r="P65" t="str">
            <v>A</v>
          </cell>
        </row>
        <row r="66">
          <cell r="A66" t="str">
            <v>a-jaus3</v>
          </cell>
          <cell r="C66" t="str">
            <v xml:space="preserve">und Brot </v>
          </cell>
          <cell r="D66" t="str">
            <v>A,F,G</v>
          </cell>
          <cell r="E66" t="str">
            <v>und Semmel</v>
          </cell>
          <cell r="F66" t="str">
            <v>A,F</v>
          </cell>
          <cell r="G66" t="str">
            <v>buntem Paprika</v>
          </cell>
          <cell r="H66" t="str">
            <v>O</v>
          </cell>
          <cell r="I66" t="str">
            <v>(Rollgerste und Bohnen</v>
          </cell>
          <cell r="M66" t="str">
            <v xml:space="preserve"> Brot </v>
          </cell>
          <cell r="N66" t="str">
            <v>A,F,G</v>
          </cell>
          <cell r="O66" t="str">
            <v>garniert</v>
          </cell>
        </row>
        <row r="67">
          <cell r="A67" t="str">
            <v>a-jaus4</v>
          </cell>
          <cell r="C67" t="str">
            <v>Diabetiker geeignet</v>
          </cell>
          <cell r="G67" t="str">
            <v>Diabetiker geeignet</v>
          </cell>
          <cell r="I67" t="str">
            <v xml:space="preserve">mit Brot </v>
          </cell>
          <cell r="J67" t="str">
            <v>A,F,G</v>
          </cell>
          <cell r="M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1883 kJ / 450 kcal</v>
          </cell>
          <cell r="E68" t="str">
            <v>1633kJ, 390 kcal</v>
          </cell>
          <cell r="G68" t="str">
            <v>1758 kjJ / 420 kcal</v>
          </cell>
          <cell r="I68" t="str">
            <v>2219 kJ, 530 kcal</v>
          </cell>
          <cell r="K68" t="str">
            <v>1674 kJ / 400 kcal</v>
          </cell>
          <cell r="M68" t="str">
            <v>1883 kJ, 450 kcal</v>
          </cell>
          <cell r="O68" t="str">
            <v>1633 kJ, 390 kcal</v>
          </cell>
        </row>
        <row r="70">
          <cell r="B70" t="str">
            <v>Der Betrieb ist BIO Zertifiziert. Nach Verfügbarkeit werden folgende Produkte verwendet: Kartoffeln, Reis, Teigwaren, Joghurt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1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3</v>
          </cell>
          <cell r="C3" t="str">
            <v>MO</v>
          </cell>
          <cell r="D3" t="str">
            <v>GPD</v>
          </cell>
          <cell r="E3" t="str">
            <v>DI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3</v>
          </cell>
          <cell r="C6">
            <v>44578</v>
          </cell>
          <cell r="D6">
            <v>44584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>Erbsenpüreesuppe</v>
          </cell>
          <cell r="D9" t="str">
            <v>A,G,L</v>
          </cell>
          <cell r="E9" t="str">
            <v xml:space="preserve">Klare Gemüsesuppe </v>
          </cell>
          <cell r="F9" t="str">
            <v>L</v>
          </cell>
          <cell r="G9" t="str">
            <v xml:space="preserve">Rindsuppe </v>
          </cell>
          <cell r="H9" t="str">
            <v>L</v>
          </cell>
          <cell r="I9" t="str">
            <v>Klare Gemüsesuppe</v>
          </cell>
          <cell r="J9" t="str">
            <v>L</v>
          </cell>
          <cell r="K9" t="str">
            <v>Klare Gemüsesuppe</v>
          </cell>
          <cell r="L9" t="str">
            <v>L</v>
          </cell>
          <cell r="M9" t="str">
            <v>Einmachsuppe</v>
          </cell>
          <cell r="N9" t="str">
            <v>A,L</v>
          </cell>
          <cell r="O9" t="str">
            <v xml:space="preserve">Rindssuppe </v>
          </cell>
          <cell r="P9" t="str">
            <v>L</v>
          </cell>
        </row>
        <row r="10">
          <cell r="A10" t="str">
            <v>su2</v>
          </cell>
          <cell r="E10" t="str">
            <v>mit Bröselknöderl</v>
          </cell>
          <cell r="F10" t="str">
            <v>A,C,G</v>
          </cell>
          <cell r="G10" t="str">
            <v>mit Reibteig</v>
          </cell>
          <cell r="H10" t="str">
            <v>A,C</v>
          </cell>
          <cell r="I10" t="str">
            <v>mit Fadennudeln</v>
          </cell>
          <cell r="J10" t="str">
            <v>A,C</v>
          </cell>
          <cell r="K10" t="str">
            <v>mit Eiflaum</v>
          </cell>
          <cell r="L10" t="str">
            <v>C</v>
          </cell>
          <cell r="M10" t="str">
            <v>mit Gemüse</v>
          </cell>
          <cell r="O10" t="str">
            <v>mit Leberknödel</v>
          </cell>
          <cell r="P10" t="str">
            <v>A,C,G</v>
          </cell>
        </row>
        <row r="11">
          <cell r="A11" t="str">
            <v>su3</v>
          </cell>
          <cell r="C11" t="str">
            <v xml:space="preserve">628 kJ / 150 kcal </v>
          </cell>
          <cell r="E11" t="str">
            <v>461 kJ, 110 kcal</v>
          </cell>
          <cell r="G11" t="str">
            <v>628 kJ / 150 kcal</v>
          </cell>
          <cell r="I11" t="str">
            <v>397 kJ, 95 kcal</v>
          </cell>
          <cell r="K11" t="str">
            <v>461 kJ, 110 kcal</v>
          </cell>
          <cell r="M11" t="str">
            <v>628 kJ / 150 kcal</v>
          </cell>
          <cell r="O11" t="str">
            <v>795 kJ / 190 kcal</v>
          </cell>
        </row>
        <row r="13">
          <cell r="A13" t="str">
            <v>kö1</v>
          </cell>
          <cell r="B13" t="str">
            <v>KÖSTLICH BEWÄHRT</v>
          </cell>
          <cell r="C13" t="str">
            <v>Schinken-</v>
          </cell>
          <cell r="D13" t="str">
            <v>A,G,L</v>
          </cell>
          <cell r="E13" t="str">
            <v xml:space="preserve">Berner Würstel </v>
          </cell>
          <cell r="G13" t="str">
            <v xml:space="preserve">Paprikahenderl </v>
          </cell>
          <cell r="H13" t="str">
            <v>A,G</v>
          </cell>
          <cell r="I13" t="str">
            <v xml:space="preserve">Pizza </v>
          </cell>
          <cell r="J13" t="str">
            <v>A</v>
          </cell>
          <cell r="K13" t="str">
            <v xml:space="preserve">Gebackenes </v>
          </cell>
          <cell r="L13" t="str">
            <v>A,C,D,G</v>
          </cell>
          <cell r="M13" t="str">
            <v xml:space="preserve">Lasagne </v>
          </cell>
          <cell r="N13" t="str">
            <v>A,G,F,L</v>
          </cell>
          <cell r="O13" t="str">
            <v>Cordon Bleu</v>
          </cell>
          <cell r="P13" t="str">
            <v>A,C,G</v>
          </cell>
        </row>
        <row r="14">
          <cell r="A14" t="str">
            <v>kö2</v>
          </cell>
          <cell r="C14" t="str">
            <v>Fleckerl</v>
          </cell>
          <cell r="E14" t="str">
            <v xml:space="preserve">mit Kartoffelswedges </v>
          </cell>
          <cell r="F14" t="str">
            <v>G</v>
          </cell>
          <cell r="G14" t="str">
            <v>mit Spätzle</v>
          </cell>
          <cell r="H14" t="str">
            <v>A,C,L</v>
          </cell>
          <cell r="I14" t="str">
            <v xml:space="preserve">mit Schinken, Käse </v>
          </cell>
          <cell r="J14" t="str">
            <v>G</v>
          </cell>
          <cell r="K14" t="str">
            <v xml:space="preserve">Fischfilet </v>
          </cell>
          <cell r="M14" t="str">
            <v xml:space="preserve">mit grünem Salat </v>
          </cell>
          <cell r="N14" t="str">
            <v>O</v>
          </cell>
          <cell r="O14" t="str">
            <v xml:space="preserve">mit Kräuterreis </v>
          </cell>
          <cell r="P14" t="str">
            <v>L</v>
          </cell>
        </row>
        <row r="15">
          <cell r="A15" t="str">
            <v>kö3</v>
          </cell>
          <cell r="C15" t="str">
            <v>mit Salat</v>
          </cell>
          <cell r="D15" t="str">
            <v>O</v>
          </cell>
          <cell r="E15" t="str">
            <v>und Pußtasalat</v>
          </cell>
          <cell r="F15" t="str">
            <v>G,L</v>
          </cell>
          <cell r="G15" t="str">
            <v>(Vollkornmehl)</v>
          </cell>
          <cell r="I15" t="str">
            <v>Mais und Salat</v>
          </cell>
          <cell r="J15" t="str">
            <v>L</v>
          </cell>
          <cell r="K15" t="str">
            <v xml:space="preserve">mit Butterkarotten </v>
          </cell>
          <cell r="L15" t="str">
            <v>G</v>
          </cell>
          <cell r="O15" t="str">
            <v xml:space="preserve">und Rahmgurkensalat </v>
          </cell>
          <cell r="P15" t="str">
            <v>G,O</v>
          </cell>
        </row>
        <row r="16">
          <cell r="A16" t="str">
            <v>kö4</v>
          </cell>
          <cell r="G16" t="str">
            <v xml:space="preserve">und Salat </v>
          </cell>
          <cell r="H16" t="str">
            <v>O</v>
          </cell>
          <cell r="K16" t="str">
            <v xml:space="preserve">und Kartoffelsalat </v>
          </cell>
          <cell r="L16" t="str">
            <v>L,M,O</v>
          </cell>
        </row>
        <row r="17">
          <cell r="A17" t="str">
            <v>kö5</v>
          </cell>
          <cell r="C17" t="str">
            <v>3224 kJ, 770 kcal</v>
          </cell>
          <cell r="D17" t="str">
            <v xml:space="preserve"> </v>
          </cell>
          <cell r="E17" t="str">
            <v>3264kJ, 780 kcal</v>
          </cell>
          <cell r="G17" t="str">
            <v>2979 kJ / 712 kcal</v>
          </cell>
          <cell r="I17" t="str">
            <v>2717 kJ / 650 kcal</v>
          </cell>
          <cell r="K17" t="str">
            <v>3559 kJ, 850 kcal</v>
          </cell>
          <cell r="M17" t="str">
            <v>2218 kJ / 530 kcal</v>
          </cell>
          <cell r="O17" t="str">
            <v>3473 kJ / 830 kcal</v>
          </cell>
        </row>
        <row r="19">
          <cell r="A19" t="str">
            <v>veg1</v>
          </cell>
          <cell r="B19" t="str">
            <v>VEGE-
TARISCH
Aktiv</v>
          </cell>
          <cell r="C19" t="str">
            <v>Grießschmarrn</v>
          </cell>
          <cell r="D19" t="str">
            <v>A,G,C,O</v>
          </cell>
          <cell r="E19" t="str">
            <v>Gefüllter Paprika</v>
          </cell>
          <cell r="F19" t="str">
            <v>A,C,G,L</v>
          </cell>
          <cell r="G19" t="str">
            <v>Bröselnudeln</v>
          </cell>
          <cell r="H19" t="str">
            <v>A,G</v>
          </cell>
          <cell r="I19" t="str">
            <v xml:space="preserve">Polentataler </v>
          </cell>
          <cell r="J19" t="str">
            <v>C,G</v>
          </cell>
          <cell r="K19" t="str">
            <v xml:space="preserve">Spiralen </v>
          </cell>
          <cell r="L19" t="str">
            <v>A</v>
          </cell>
          <cell r="M19" t="str">
            <v xml:space="preserve">Apfelstrudel </v>
          </cell>
          <cell r="N19" t="str">
            <v>A,C,G</v>
          </cell>
          <cell r="O19" t="str">
            <v>Rahmspinat</v>
          </cell>
          <cell r="P19" t="str">
            <v>A,G</v>
          </cell>
        </row>
        <row r="20">
          <cell r="A20" t="str">
            <v>veg2</v>
          </cell>
          <cell r="C20" t="str">
            <v>mit Rosinen</v>
          </cell>
          <cell r="D20" t="str">
            <v>O</v>
          </cell>
          <cell r="E20" t="str">
            <v xml:space="preserve">mit bunter Hirse </v>
          </cell>
          <cell r="G20" t="str">
            <v>mit</v>
          </cell>
          <cell r="I20" t="str">
            <v xml:space="preserve">mit Ratatouille </v>
          </cell>
          <cell r="J20" t="str">
            <v>G,L</v>
          </cell>
          <cell r="K20" t="str">
            <v xml:space="preserve">mit Tomatensauce </v>
          </cell>
          <cell r="L20" t="str">
            <v>G</v>
          </cell>
          <cell r="M20" t="str">
            <v>mit Vanillesauce</v>
          </cell>
          <cell r="N20" t="str">
            <v>G</v>
          </cell>
          <cell r="O20" t="str">
            <v>mit Röstkartoffeln</v>
          </cell>
        </row>
        <row r="21">
          <cell r="A21" t="str">
            <v>veg3</v>
          </cell>
          <cell r="C21" t="str">
            <v>und Apfelmus</v>
          </cell>
          <cell r="E21" t="str">
            <v>leichter Kräuterbechamel</v>
          </cell>
          <cell r="F21" t="str">
            <v>A,L</v>
          </cell>
          <cell r="G21" t="str">
            <v>Zwetschkenkompott</v>
          </cell>
          <cell r="H21" t="str">
            <v>O</v>
          </cell>
          <cell r="I21" t="str">
            <v>(tomaten-Zucchinigemüse)</v>
          </cell>
          <cell r="K21" t="str">
            <v>Salat</v>
          </cell>
          <cell r="L21" t="str">
            <v>L</v>
          </cell>
          <cell r="O21" t="str">
            <v>und gekochtem Ei</v>
          </cell>
          <cell r="P21" t="str">
            <v>C</v>
          </cell>
        </row>
        <row r="22">
          <cell r="A22" t="str">
            <v>veg4</v>
          </cell>
          <cell r="E22" t="str">
            <v xml:space="preserve">und Salat </v>
          </cell>
        </row>
        <row r="23">
          <cell r="A23" t="str">
            <v>veg5</v>
          </cell>
          <cell r="C23" t="str">
            <v>2973 kJ, 710 kcal</v>
          </cell>
          <cell r="E23" t="str">
            <v>2259 kJ / 540 kcal</v>
          </cell>
          <cell r="G23" t="str">
            <v>2805 kJ, 670 kcal</v>
          </cell>
          <cell r="I23" t="str">
            <v>2134 kJ / 510 kcal</v>
          </cell>
          <cell r="K23" t="str">
            <v>2017 kJ / 482 kcal</v>
          </cell>
          <cell r="M23" t="str">
            <v>2658 kJ / 635 kcal</v>
          </cell>
          <cell r="O23" t="str">
            <v>2427 kJ /580 kcal</v>
          </cell>
        </row>
        <row r="25">
          <cell r="A25" t="str">
            <v>diab1</v>
          </cell>
          <cell r="B25" t="str">
            <v>DIABETIKER
MENÜ</v>
          </cell>
          <cell r="C25" t="str">
            <v>Schinken-</v>
          </cell>
          <cell r="D25" t="str">
            <v>A,G,L</v>
          </cell>
          <cell r="E25" t="str">
            <v>Gefüllter Paprika</v>
          </cell>
          <cell r="F25" t="str">
            <v>A,C,G,L</v>
          </cell>
          <cell r="G25" t="str">
            <v xml:space="preserve">Paprikahenderl </v>
          </cell>
          <cell r="H25" t="str">
            <v>A,G</v>
          </cell>
          <cell r="I25" t="str">
            <v xml:space="preserve">Polentataler </v>
          </cell>
          <cell r="J25" t="str">
            <v>C,G</v>
          </cell>
          <cell r="K25" t="str">
            <v xml:space="preserve">Spiralen </v>
          </cell>
          <cell r="L25" t="str">
            <v>A</v>
          </cell>
          <cell r="M25" t="str">
            <v xml:space="preserve">Lasagne </v>
          </cell>
          <cell r="N25" t="str">
            <v>A,G,F,L</v>
          </cell>
          <cell r="O25" t="str">
            <v>Rahmspinat</v>
          </cell>
          <cell r="P25" t="str">
            <v>A,G</v>
          </cell>
        </row>
        <row r="26">
          <cell r="A26" t="str">
            <v>diab2</v>
          </cell>
          <cell r="C26" t="str">
            <v>Fleckerl</v>
          </cell>
          <cell r="E26" t="str">
            <v xml:space="preserve">mit bunter Hirse </v>
          </cell>
          <cell r="G26" t="str">
            <v>mit Spätzle</v>
          </cell>
          <cell r="H26" t="str">
            <v>A,C,L</v>
          </cell>
          <cell r="I26" t="str">
            <v xml:space="preserve">mit Ratatouille </v>
          </cell>
          <cell r="J26" t="str">
            <v>G,L</v>
          </cell>
          <cell r="K26" t="str">
            <v xml:space="preserve">mit Tomatensauce </v>
          </cell>
          <cell r="L26" t="str">
            <v>G</v>
          </cell>
          <cell r="M26" t="str">
            <v xml:space="preserve">mit grünem Salat </v>
          </cell>
          <cell r="N26" t="str">
            <v>O</v>
          </cell>
          <cell r="O26" t="str">
            <v>mit Röstkartoffeln</v>
          </cell>
        </row>
        <row r="27">
          <cell r="A27" t="str">
            <v>diab3</v>
          </cell>
          <cell r="C27" t="str">
            <v>mit Salat</v>
          </cell>
          <cell r="D27" t="str">
            <v>O</v>
          </cell>
          <cell r="E27" t="str">
            <v>leichter Kräuterbechamel</v>
          </cell>
          <cell r="F27" t="str">
            <v>A,L</v>
          </cell>
          <cell r="G27" t="str">
            <v>(Vollkornmehl)</v>
          </cell>
          <cell r="I27" t="str">
            <v>(tomaten-Zucchinigemüse)</v>
          </cell>
          <cell r="K27" t="str">
            <v>Salat</v>
          </cell>
          <cell r="L27" t="str">
            <v>L</v>
          </cell>
          <cell r="O27" t="str">
            <v>und gekochtem Ei</v>
          </cell>
          <cell r="P27" t="str">
            <v>C</v>
          </cell>
        </row>
        <row r="28">
          <cell r="A28" t="str">
            <v>diab4</v>
          </cell>
          <cell r="C28" t="str">
            <v>mit Salat</v>
          </cell>
          <cell r="E28" t="str">
            <v xml:space="preserve">und Salat </v>
          </cell>
          <cell r="G28" t="str">
            <v xml:space="preserve">und Salat </v>
          </cell>
          <cell r="H28" t="str">
            <v>O</v>
          </cell>
        </row>
        <row r="29">
          <cell r="A29" t="str">
            <v>diab5</v>
          </cell>
          <cell r="C29" t="str">
            <v>3224 kJ, 770 kcal</v>
          </cell>
          <cell r="D29" t="str">
            <v xml:space="preserve"> </v>
          </cell>
          <cell r="E29" t="str">
            <v>2259 kJ / 540 kcal</v>
          </cell>
          <cell r="G29" t="str">
            <v>2979 kJ / 712 kcal</v>
          </cell>
          <cell r="I29" t="str">
            <v>2134 kJ / 510 kcal</v>
          </cell>
          <cell r="K29" t="str">
            <v>2017 kJ / 482 kcal</v>
          </cell>
          <cell r="M29" t="str">
            <v>2218 kJ / 530 kcal</v>
          </cell>
          <cell r="O29" t="str">
            <v>2427 kJ /580 kcal</v>
          </cell>
        </row>
        <row r="30">
          <cell r="A30">
            <v>26</v>
          </cell>
        </row>
        <row r="31">
          <cell r="A31">
            <v>27</v>
          </cell>
          <cell r="B31" t="str">
            <v>Diverse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8">
          <cell r="A38" t="str">
            <v>dessA1</v>
          </cell>
          <cell r="B38" t="str">
            <v>DESSERT</v>
          </cell>
          <cell r="C38" t="str">
            <v>Birnenkompott</v>
          </cell>
          <cell r="E38" t="str">
            <v xml:space="preserve">Apfelmus </v>
          </cell>
          <cell r="G38" t="str">
            <v>Obst</v>
          </cell>
          <cell r="I38" t="str">
            <v>Naturjoghurt</v>
          </cell>
          <cell r="J38" t="str">
            <v>G</v>
          </cell>
          <cell r="K38" t="str">
            <v>Fruchtmus</v>
          </cell>
          <cell r="M38" t="str">
            <v>Joghurt mit Beeren</v>
          </cell>
          <cell r="N38" t="str">
            <v>G</v>
          </cell>
          <cell r="O38" t="str">
            <v>Kompott</v>
          </cell>
        </row>
        <row r="39">
          <cell r="A39" t="str">
            <v>dessA2</v>
          </cell>
          <cell r="C39" t="str">
            <v>377 kJ, 90kcal</v>
          </cell>
          <cell r="E39" t="str">
            <v>628 kJ, 150 kcal</v>
          </cell>
          <cell r="G39" t="str">
            <v>1047 kJ, 250 kcal</v>
          </cell>
          <cell r="I39" t="str">
            <v>418 kJ, 100 kcal</v>
          </cell>
          <cell r="K39" t="str">
            <v>460 kJ, 110 kcal</v>
          </cell>
          <cell r="M39" t="str">
            <v>628 kJ,120 kcal</v>
          </cell>
        </row>
        <row r="40">
          <cell r="A40" t="str">
            <v>dessB1</v>
          </cell>
          <cell r="C40" t="str">
            <v xml:space="preserve">Mürbe Apfelschnitten </v>
          </cell>
          <cell r="D40" t="str">
            <v>A,C,G,</v>
          </cell>
          <cell r="E40" t="str">
            <v>Schokoschnitte</v>
          </cell>
          <cell r="F40" t="str">
            <v>A,C,G,</v>
          </cell>
          <cell r="G40" t="str">
            <v>Gugelhupf</v>
          </cell>
          <cell r="H40" t="str">
            <v>A,C,G</v>
          </cell>
          <cell r="I40" t="str">
            <v>Beerenkuchen</v>
          </cell>
          <cell r="J40" t="str">
            <v>A,C,G</v>
          </cell>
          <cell r="K40" t="str">
            <v>Zitronenkuchen</v>
          </cell>
          <cell r="L40" t="str">
            <v>A,C,G</v>
          </cell>
          <cell r="M40" t="str">
            <v xml:space="preserve">Kakaoroulade </v>
          </cell>
          <cell r="N40" t="str">
            <v>A,C,G</v>
          </cell>
          <cell r="O40" t="str">
            <v>Zucchinikuchen</v>
          </cell>
          <cell r="P40" t="str">
            <v>A,C,G,H,F</v>
          </cell>
        </row>
        <row r="41">
          <cell r="A41" t="str">
            <v>dessB2</v>
          </cell>
          <cell r="C41" t="str">
            <v>1297 kJ / 310 kcal</v>
          </cell>
          <cell r="E41" t="str">
            <v>1464 kJ / 350 kcal</v>
          </cell>
          <cell r="G41" t="str">
            <v xml:space="preserve">1170 kJ, 280 kcal </v>
          </cell>
          <cell r="I41" t="str">
            <v>1172kJ, 280 kcal</v>
          </cell>
          <cell r="K41" t="str">
            <v>1338 kJ, 320 kcal</v>
          </cell>
          <cell r="M41" t="str">
            <v>1004 kJ / 240 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</row>
        <row r="46">
          <cell r="A46">
            <v>40</v>
          </cell>
          <cell r="B46" t="str">
            <v>Diverse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>Frischkäseaufstrich</v>
          </cell>
          <cell r="D52" t="str">
            <v>G</v>
          </cell>
          <cell r="E52" t="str">
            <v>Debreziner</v>
          </cell>
          <cell r="G52" t="str">
            <v xml:space="preserve">Faschiertes Laibchen </v>
          </cell>
          <cell r="H52" t="str">
            <v>A,C,G,L,O,F</v>
          </cell>
          <cell r="I52" t="str">
            <v>Wurstsalat</v>
          </cell>
          <cell r="K52" t="str">
            <v>Eiaufstrich</v>
          </cell>
          <cell r="L52" t="str">
            <v>C,G</v>
          </cell>
          <cell r="M52" t="str">
            <v xml:space="preserve">Tomatensuppe mit </v>
          </cell>
          <cell r="O52" t="str">
            <v xml:space="preserve">Belegtes Brot </v>
          </cell>
          <cell r="P52" t="str">
            <v>A,F,G</v>
          </cell>
        </row>
        <row r="53">
          <cell r="A53" t="str">
            <v>a-kö2</v>
          </cell>
          <cell r="C53" t="str">
            <v>mit Schnittlauch</v>
          </cell>
          <cell r="E53" t="str">
            <v xml:space="preserve">mit Senf, Kren </v>
          </cell>
          <cell r="F53" t="str">
            <v>M,O</v>
          </cell>
          <cell r="G53" t="str">
            <v xml:space="preserve">mit Senf, Pfefferoni </v>
          </cell>
          <cell r="H53" t="str">
            <v>O</v>
          </cell>
          <cell r="I53" t="str">
            <v>mit Kernöl</v>
          </cell>
          <cell r="K53" t="str">
            <v xml:space="preserve">aufs Brot </v>
          </cell>
          <cell r="L53" t="str">
            <v>A,F,G</v>
          </cell>
          <cell r="M53" t="str">
            <v xml:space="preserve">Reis </v>
          </cell>
          <cell r="N53" t="str">
            <v>A,F,G</v>
          </cell>
          <cell r="O53" t="str">
            <v>mit Gurkerl und Ei</v>
          </cell>
          <cell r="P53" t="str">
            <v>C,O</v>
          </cell>
        </row>
        <row r="54">
          <cell r="A54" t="str">
            <v>a-kö3</v>
          </cell>
          <cell r="C54" t="str">
            <v xml:space="preserve">aufs Brot </v>
          </cell>
          <cell r="D54" t="str">
            <v>A,F,G</v>
          </cell>
          <cell r="E54" t="str">
            <v>und Semmel</v>
          </cell>
          <cell r="F54" t="str">
            <v>A,F</v>
          </cell>
          <cell r="G54" t="str">
            <v xml:space="preserve">und Brot </v>
          </cell>
          <cell r="H54" t="str">
            <v>A,F,G</v>
          </cell>
          <cell r="I54" t="str">
            <v>und Brot</v>
          </cell>
          <cell r="J54" t="str">
            <v>A,F,G</v>
          </cell>
        </row>
        <row r="55">
          <cell r="A55" t="str">
            <v>a-kö4</v>
          </cell>
          <cell r="C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1674 kJ / 400kcal</v>
          </cell>
          <cell r="E56" t="str">
            <v>1633kJ, 390 kcal</v>
          </cell>
          <cell r="G56" t="str">
            <v>2010 kJ, 480 kcal</v>
          </cell>
          <cell r="I56" t="str">
            <v>2219 kJ, 530 kcal</v>
          </cell>
          <cell r="M56" t="str">
            <v>1633 kJ, 390 kcal</v>
          </cell>
          <cell r="O56" t="str">
            <v>1758 kJ, 420kcal</v>
          </cell>
        </row>
        <row r="58">
          <cell r="A58" t="str">
            <v>a-ms1</v>
          </cell>
          <cell r="B58" t="str">
            <v>MAHL
SPEZIAL</v>
          </cell>
          <cell r="C58" t="str">
            <v>Biskottenbrei</v>
          </cell>
          <cell r="D58" t="str">
            <v>AG</v>
          </cell>
          <cell r="E58" t="str">
            <v>Brotsuppe</v>
          </cell>
          <cell r="F58" t="str">
            <v>G</v>
          </cell>
          <cell r="G58" t="str">
            <v>Grießkoch</v>
          </cell>
          <cell r="H58" t="str">
            <v>AG</v>
          </cell>
          <cell r="I58" t="str">
            <v>Milchreis</v>
          </cell>
          <cell r="J58" t="str">
            <v>G</v>
          </cell>
          <cell r="K58" t="str">
            <v>Erbsencremesuppe</v>
          </cell>
          <cell r="L58" t="str">
            <v>AG</v>
          </cell>
          <cell r="M58" t="str">
            <v>Milchbrei</v>
          </cell>
          <cell r="N58" t="str">
            <v>G</v>
          </cell>
          <cell r="O58" t="str">
            <v>Haferbrei</v>
          </cell>
          <cell r="P58" t="str">
            <v>AG</v>
          </cell>
        </row>
        <row r="59">
          <cell r="A59" t="str">
            <v>a-ms2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1633 kJ, 390 kcal</v>
          </cell>
          <cell r="E62" t="str">
            <v>1758 kJ, 420 kcal</v>
          </cell>
          <cell r="G62" t="str">
            <v>1675 kJ, 480 kcal</v>
          </cell>
          <cell r="I62" t="str">
            <v>1884 kJ, 450 kcal</v>
          </cell>
          <cell r="K62" t="str">
            <v>2010 kJ, 480 kcal</v>
          </cell>
          <cell r="M62" t="str">
            <v>1884 kJ, 450 kcal</v>
          </cell>
          <cell r="O62" t="str">
            <v>1633 kJ, 390 kcal</v>
          </cell>
        </row>
        <row r="64">
          <cell r="A64" t="str">
            <v>a-jaus1</v>
          </cell>
          <cell r="B64" t="str">
            <v>ABEND-
JAUSE</v>
          </cell>
          <cell r="C64" t="str">
            <v>Rindfleischeintopf</v>
          </cell>
          <cell r="D64" t="str">
            <v>L</v>
          </cell>
          <cell r="E64" t="str">
            <v>Käseplatte</v>
          </cell>
          <cell r="F64" t="str">
            <v>G</v>
          </cell>
          <cell r="G64" t="str">
            <v>Schwammerlsuppe</v>
          </cell>
          <cell r="H64" t="str">
            <v>G</v>
          </cell>
          <cell r="I64" t="str">
            <v xml:space="preserve">Rahmsuppe </v>
          </cell>
          <cell r="J64" t="str">
            <v>A,G</v>
          </cell>
          <cell r="K64" t="str">
            <v>Thunfischaufstrich</v>
          </cell>
          <cell r="L64" t="str">
            <v>D,G</v>
          </cell>
          <cell r="M64" t="str">
            <v>Wienerwurst</v>
          </cell>
          <cell r="O64" t="str">
            <v xml:space="preserve">Belegtes Brot </v>
          </cell>
          <cell r="P64" t="str">
            <v>A,F,G</v>
          </cell>
        </row>
        <row r="65">
          <cell r="A65" t="str">
            <v>a-jaus2</v>
          </cell>
          <cell r="C65" t="str">
            <v xml:space="preserve">und Brot </v>
          </cell>
          <cell r="D65" t="str">
            <v>A,F,G</v>
          </cell>
          <cell r="E65" t="str">
            <v>mit Gurken</v>
          </cell>
          <cell r="G65" t="str">
            <v xml:space="preserve">mit Brot </v>
          </cell>
          <cell r="H65" t="str">
            <v>A,F,G</v>
          </cell>
          <cell r="I65" t="str">
            <v>mit Brot</v>
          </cell>
          <cell r="J65" t="str">
            <v>A,F,G</v>
          </cell>
          <cell r="K65" t="str">
            <v>mit Paprika</v>
          </cell>
          <cell r="M65" t="str">
            <v xml:space="preserve">aufs Brot </v>
          </cell>
          <cell r="N65" t="str">
            <v>A,F,G</v>
          </cell>
          <cell r="O65" t="str">
            <v>mit Gurkerl und Ei</v>
          </cell>
          <cell r="P65" t="str">
            <v>C,O</v>
          </cell>
        </row>
        <row r="66">
          <cell r="A66" t="str">
            <v>a-jaus3</v>
          </cell>
          <cell r="E66" t="str">
            <v>und Brot</v>
          </cell>
          <cell r="F66" t="str">
            <v>A,F,G</v>
          </cell>
          <cell r="K66" t="str">
            <v>und Brot</v>
          </cell>
          <cell r="L66" t="str">
            <v>A,F,G</v>
          </cell>
          <cell r="M66" t="str">
            <v>mit Tomate</v>
          </cell>
        </row>
        <row r="67">
          <cell r="A67" t="str">
            <v>a-jaus4</v>
          </cell>
          <cell r="C67" t="str">
            <v>Diabetiker geeignet</v>
          </cell>
          <cell r="E67" t="str">
            <v>Diabetiker geeignet</v>
          </cell>
          <cell r="G67" t="str">
            <v>Diabetiker geeignet</v>
          </cell>
          <cell r="I67" t="str">
            <v>Diabetiker geeignet</v>
          </cell>
          <cell r="K67" t="str">
            <v>Diabetiker geeignet</v>
          </cell>
          <cell r="M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1717 kJ, 410 kcal</v>
          </cell>
          <cell r="E68" t="str">
            <v>1884 kJ, 450 kcal</v>
          </cell>
          <cell r="G68" t="str">
            <v>1633kJ, 390 kcal</v>
          </cell>
          <cell r="I68" t="str">
            <v>1339 KJ / 320 kcal</v>
          </cell>
          <cell r="K68" t="str">
            <v>1424 kJ, 340 kcal</v>
          </cell>
          <cell r="M68" t="str">
            <v>1884 kJ, 450 kcal</v>
          </cell>
          <cell r="O68" t="str">
            <v>1758 kJ, 420kcal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2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4</v>
          </cell>
          <cell r="C3" t="str">
            <v>MO</v>
          </cell>
          <cell r="D3" t="str">
            <v>GPD</v>
          </cell>
          <cell r="E3" t="str">
            <v>DI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4</v>
          </cell>
          <cell r="C6">
            <v>44585</v>
          </cell>
          <cell r="D6">
            <v>44591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 xml:space="preserve">Tomatensuppe </v>
          </cell>
          <cell r="D9" t="str">
            <v>A,G,L</v>
          </cell>
          <cell r="E9" t="str">
            <v>Klare Suppe</v>
          </cell>
          <cell r="F9" t="str">
            <v>L</v>
          </cell>
          <cell r="G9" t="str">
            <v>Kohlrabicremesuppe</v>
          </cell>
          <cell r="H9" t="str">
            <v>A,G,L</v>
          </cell>
          <cell r="I9" t="str">
            <v xml:space="preserve">Rindsuppe </v>
          </cell>
          <cell r="J9" t="str">
            <v>L</v>
          </cell>
          <cell r="K9" t="str">
            <v>Rahmsuppe</v>
          </cell>
          <cell r="L9" t="str">
            <v>A,G,L</v>
          </cell>
          <cell r="M9" t="str">
            <v>Selleriecremesuppe</v>
          </cell>
          <cell r="N9" t="str">
            <v>A,G,L</v>
          </cell>
          <cell r="O9" t="str">
            <v xml:space="preserve">Rindsuppe </v>
          </cell>
          <cell r="P9" t="str">
            <v>L</v>
          </cell>
        </row>
        <row r="10">
          <cell r="A10" t="str">
            <v>su2</v>
          </cell>
          <cell r="C10" t="str">
            <v xml:space="preserve">mit Reis </v>
          </cell>
          <cell r="E10" t="str">
            <v xml:space="preserve">mit Einlage </v>
          </cell>
          <cell r="F10" t="str">
            <v>A,G,L</v>
          </cell>
          <cell r="I10" t="str">
            <v>mit Buchstaben</v>
          </cell>
          <cell r="J10" t="str">
            <v>A,C,G</v>
          </cell>
          <cell r="O10" t="str">
            <v>mit Frittaten</v>
          </cell>
          <cell r="P10" t="str">
            <v>A,C,G</v>
          </cell>
        </row>
        <row r="11">
          <cell r="A11" t="str">
            <v>su3</v>
          </cell>
          <cell r="C11" t="str">
            <v>887 kJ / 212 kcal</v>
          </cell>
          <cell r="E11" t="str">
            <v>887 kJ / 212 kcal</v>
          </cell>
          <cell r="I11" t="str">
            <v xml:space="preserve">628 kJ / 150 kcal </v>
          </cell>
          <cell r="M11" t="str">
            <v>461 kJ, 110 kcal</v>
          </cell>
          <cell r="O11" t="str">
            <v>795 kJ / 190 kcal</v>
          </cell>
        </row>
        <row r="13">
          <cell r="A13" t="str">
            <v>kö1</v>
          </cell>
          <cell r="B13" t="str">
            <v>KÖSTLICH BEWÄHRT</v>
          </cell>
          <cell r="C13" t="str">
            <v>Hühnerragout mit</v>
          </cell>
          <cell r="D13" t="str">
            <v>A, L</v>
          </cell>
          <cell r="E13" t="str">
            <v>Kümmelbraten</v>
          </cell>
          <cell r="G13" t="str">
            <v>Schweinspörkelt</v>
          </cell>
          <cell r="H13" t="str">
            <v>A,G</v>
          </cell>
          <cell r="I13" t="str">
            <v xml:space="preserve">Beuschl </v>
          </cell>
          <cell r="J13" t="str">
            <v>A</v>
          </cell>
          <cell r="K13" t="str">
            <v xml:space="preserve">Fischstäbchen </v>
          </cell>
          <cell r="L13" t="str">
            <v>A,C,D</v>
          </cell>
          <cell r="M13" t="str">
            <v>Blutwurst</v>
          </cell>
          <cell r="O13" t="str">
            <v xml:space="preserve">Letschobraten </v>
          </cell>
        </row>
        <row r="14">
          <cell r="A14" t="str">
            <v>kö2</v>
          </cell>
          <cell r="C14" t="str">
            <v>Gemüse</v>
          </cell>
          <cell r="D14" t="str">
            <v>L</v>
          </cell>
          <cell r="E14" t="str">
            <v>mit Salzkartoffeln</v>
          </cell>
          <cell r="G14" t="str">
            <v>mit Vollkornspätzle</v>
          </cell>
          <cell r="H14" t="str">
            <v>A,G,C</v>
          </cell>
          <cell r="I14" t="str">
            <v xml:space="preserve">mit </v>
          </cell>
          <cell r="J14" t="str">
            <v>A,G,F,L</v>
          </cell>
          <cell r="K14" t="str">
            <v xml:space="preserve">mit Reis </v>
          </cell>
          <cell r="L14" t="str">
            <v>L</v>
          </cell>
          <cell r="M14" t="str">
            <v>mit Sauerkraut</v>
          </cell>
          <cell r="N14" t="str">
            <v>L</v>
          </cell>
          <cell r="O14" t="str">
            <v>mit Nockerl</v>
          </cell>
          <cell r="P14" t="str">
            <v>A,C,G</v>
          </cell>
        </row>
        <row r="15">
          <cell r="A15" t="str">
            <v>kö3</v>
          </cell>
          <cell r="C15" t="str">
            <v>dazu Penne</v>
          </cell>
          <cell r="D15" t="str">
            <v>A,C</v>
          </cell>
          <cell r="E15" t="str">
            <v>und Paradeiskraut</v>
          </cell>
          <cell r="G15" t="str">
            <v xml:space="preserve">und Blattsalat </v>
          </cell>
          <cell r="H15" t="str">
            <v>O</v>
          </cell>
          <cell r="I15" t="str">
            <v>Serviettenschnitte</v>
          </cell>
          <cell r="K15" t="str">
            <v xml:space="preserve">und buntem Blattsalat </v>
          </cell>
          <cell r="L15" t="str">
            <v>O</v>
          </cell>
          <cell r="M15" t="str">
            <v xml:space="preserve">und Semmelrolle </v>
          </cell>
          <cell r="O15" t="str">
            <v xml:space="preserve">und Salat </v>
          </cell>
        </row>
        <row r="16">
          <cell r="A16" t="str">
            <v>kö4</v>
          </cell>
          <cell r="C16" t="str">
            <v>und Chinakohlsalat</v>
          </cell>
        </row>
        <row r="17">
          <cell r="A17" t="str">
            <v>kö5</v>
          </cell>
          <cell r="C17" t="str">
            <v>2805 kJ, 670 kcal</v>
          </cell>
          <cell r="E17" t="str">
            <v>2889 kJ / 690 kcal</v>
          </cell>
          <cell r="G17" t="str">
            <v>2805 kJ / 670 kcal</v>
          </cell>
          <cell r="I17" t="str">
            <v>2344 kJ/ 560 kcal</v>
          </cell>
          <cell r="K17" t="str">
            <v>2847 kJ, 680 kcal</v>
          </cell>
          <cell r="M17" t="str">
            <v>3391 kJ / 810 kcal</v>
          </cell>
          <cell r="O17" t="str">
            <v>3264kJ, 780 kcal</v>
          </cell>
        </row>
        <row r="19">
          <cell r="A19" t="str">
            <v>veg1</v>
          </cell>
          <cell r="B19" t="str">
            <v>VEGE-
TARISCH
Aktiv</v>
          </cell>
          <cell r="C19" t="str">
            <v>Topfenauflauf</v>
          </cell>
          <cell r="D19" t="str">
            <v>A,C,G</v>
          </cell>
          <cell r="E19" t="str">
            <v xml:space="preserve">Spiralen </v>
          </cell>
          <cell r="F19" t="str">
            <v>A</v>
          </cell>
          <cell r="G19" t="str">
            <v>Kaiserschmarren</v>
          </cell>
          <cell r="H19" t="str">
            <v>A,C,G</v>
          </cell>
          <cell r="I19" t="str">
            <v>Fleckerl mit Ei</v>
          </cell>
          <cell r="J19" t="str">
            <v>A,C,L</v>
          </cell>
          <cell r="K19" t="str">
            <v>Kartoffelstrudel</v>
          </cell>
          <cell r="L19" t="str">
            <v>A,C,G</v>
          </cell>
          <cell r="M19" t="str">
            <v xml:space="preserve">Palatschinken </v>
          </cell>
          <cell r="N19" t="str">
            <v>A,C,G</v>
          </cell>
          <cell r="O19" t="str">
            <v>Champignonsauce</v>
          </cell>
          <cell r="P19" t="str">
            <v>G,A,L</v>
          </cell>
        </row>
        <row r="20">
          <cell r="A20" t="str">
            <v>veg2</v>
          </cell>
          <cell r="C20" t="str">
            <v>mit</v>
          </cell>
          <cell r="E20" t="str">
            <v>mit Gemüsebolognese</v>
          </cell>
          <cell r="G20" t="str">
            <v>mit Zwetschkenröster</v>
          </cell>
          <cell r="I20" t="str">
            <v>mit frischem</v>
          </cell>
          <cell r="K20" t="str">
            <v>mit</v>
          </cell>
          <cell r="M20" t="str">
            <v>mit Marillenmarmelade</v>
          </cell>
          <cell r="O20" t="str">
            <v>mit Serviettenknödel</v>
          </cell>
          <cell r="P20" t="str">
            <v>A,C,F,L,O,N</v>
          </cell>
        </row>
        <row r="21">
          <cell r="A21" t="str">
            <v>veg3</v>
          </cell>
          <cell r="C21" t="str">
            <v>Beerensauce</v>
          </cell>
          <cell r="E21" t="str">
            <v>mit Blattsalat</v>
          </cell>
          <cell r="F21" t="str">
            <v>O</v>
          </cell>
          <cell r="I21" t="str">
            <v>Schnittlauch</v>
          </cell>
          <cell r="K21" t="str">
            <v>Kräuterdip</v>
          </cell>
          <cell r="L21" t="str">
            <v>G</v>
          </cell>
          <cell r="M21" t="str">
            <v xml:space="preserve">und Kompott </v>
          </cell>
          <cell r="O21" t="str">
            <v>und Spiralen</v>
          </cell>
        </row>
        <row r="22">
          <cell r="A22" t="str">
            <v>veg4</v>
          </cell>
          <cell r="I22" t="str">
            <v>und Salat</v>
          </cell>
          <cell r="J22" t="str">
            <v>O</v>
          </cell>
          <cell r="K22" t="str">
            <v xml:space="preserve">und Salat </v>
          </cell>
          <cell r="L22" t="str">
            <v>O</v>
          </cell>
        </row>
        <row r="23">
          <cell r="A23" t="str">
            <v>veg5</v>
          </cell>
          <cell r="C23" t="str">
            <v>2096 kJ / 500 kcal</v>
          </cell>
          <cell r="E23" t="str">
            <v>2428 kJ, 580 kcal</v>
          </cell>
          <cell r="G23" t="str">
            <v>2303 kJ, 550 kcal</v>
          </cell>
          <cell r="I23" t="str">
            <v>1842 kJ, 440 kcal</v>
          </cell>
          <cell r="K23" t="str">
            <v>2805 kJ, 670 kcal</v>
          </cell>
          <cell r="M23" t="str">
            <v>2720 kJ / 650 kcal</v>
          </cell>
          <cell r="O23" t="str">
            <v>3264kJ, 780 kcal</v>
          </cell>
        </row>
        <row r="25">
          <cell r="A25" t="str">
            <v>diab1</v>
          </cell>
          <cell r="B25" t="str">
            <v>DIABETIKER
MENÜ</v>
          </cell>
          <cell r="C25" t="str">
            <v>Hühnerragout mit</v>
          </cell>
          <cell r="D25" t="str">
            <v>A, L</v>
          </cell>
          <cell r="E25" t="str">
            <v xml:space="preserve">Spiralen </v>
          </cell>
          <cell r="F25" t="str">
            <v>A</v>
          </cell>
          <cell r="G25" t="str">
            <v>Schweinspörkelt</v>
          </cell>
          <cell r="H25" t="str">
            <v>A,G</v>
          </cell>
          <cell r="I25" t="str">
            <v>Fleckerl mit Ei</v>
          </cell>
          <cell r="J25" t="str">
            <v>A,C,L</v>
          </cell>
          <cell r="K25" t="str">
            <v>Kartoffelstrudel</v>
          </cell>
          <cell r="L25" t="str">
            <v>A,C,G</v>
          </cell>
          <cell r="M25" t="str">
            <v>Blutwurst</v>
          </cell>
          <cell r="N25" t="str">
            <v>A,C,G</v>
          </cell>
          <cell r="O25" t="str">
            <v>Champignonsauce</v>
          </cell>
          <cell r="P25" t="str">
            <v>G,A,L</v>
          </cell>
        </row>
        <row r="26">
          <cell r="A26" t="str">
            <v>diab2</v>
          </cell>
          <cell r="C26" t="str">
            <v>Gemüse</v>
          </cell>
          <cell r="D26" t="str">
            <v>L</v>
          </cell>
          <cell r="E26" t="str">
            <v>mit Gemüsebolognese</v>
          </cell>
          <cell r="G26" t="str">
            <v>mit Vollkornspätzle</v>
          </cell>
          <cell r="H26" t="str">
            <v>A,G,C</v>
          </cell>
          <cell r="I26" t="str">
            <v>mit frischem</v>
          </cell>
          <cell r="K26" t="str">
            <v>mit</v>
          </cell>
          <cell r="M26" t="str">
            <v>mit Sauerkraut</v>
          </cell>
          <cell r="O26" t="str">
            <v>mit Serviettenknödel</v>
          </cell>
          <cell r="P26" t="str">
            <v>A,C,F,L,O,N</v>
          </cell>
        </row>
        <row r="27">
          <cell r="A27" t="str">
            <v>diab3</v>
          </cell>
          <cell r="C27" t="str">
            <v>dazu Penne</v>
          </cell>
          <cell r="D27" t="str">
            <v>A,C</v>
          </cell>
          <cell r="E27" t="str">
            <v>mit Blattsalat</v>
          </cell>
          <cell r="F27" t="str">
            <v>O</v>
          </cell>
          <cell r="G27" t="str">
            <v xml:space="preserve">und Blattsalat </v>
          </cell>
          <cell r="H27" t="str">
            <v>O</v>
          </cell>
          <cell r="I27" t="str">
            <v>Schnittlauch</v>
          </cell>
          <cell r="K27" t="str">
            <v>Kräuterdip</v>
          </cell>
          <cell r="L27" t="str">
            <v>G</v>
          </cell>
          <cell r="M27" t="str">
            <v xml:space="preserve">und Semmelrolle </v>
          </cell>
          <cell r="O27" t="str">
            <v xml:space="preserve">und Salat </v>
          </cell>
        </row>
        <row r="28">
          <cell r="A28" t="str">
            <v>diab4</v>
          </cell>
          <cell r="C28" t="str">
            <v>und Chinakohlsalat</v>
          </cell>
          <cell r="I28" t="str">
            <v>und Salat</v>
          </cell>
          <cell r="J28" t="str">
            <v>O</v>
          </cell>
          <cell r="K28" t="str">
            <v xml:space="preserve">und Salat </v>
          </cell>
          <cell r="L28" t="str">
            <v>O</v>
          </cell>
        </row>
        <row r="29">
          <cell r="A29" t="str">
            <v>diab5</v>
          </cell>
          <cell r="C29" t="str">
            <v>2805 kJ, 670 kcal</v>
          </cell>
          <cell r="E29" t="str">
            <v>2428 kJ, 580 kcal</v>
          </cell>
          <cell r="G29" t="str">
            <v>2805 kJ / 670 kcal</v>
          </cell>
          <cell r="I29" t="str">
            <v>1842 kJ, 440 kcal</v>
          </cell>
          <cell r="K29" t="str">
            <v>2805 kJ, 670 kcal</v>
          </cell>
          <cell r="M29" t="str">
            <v>2259 kJ / 540 kcal</v>
          </cell>
          <cell r="O29" t="str">
            <v>3264kJ, 780 kcal</v>
          </cell>
        </row>
        <row r="30">
          <cell r="A30">
            <v>26</v>
          </cell>
          <cell r="C30" t="str">
            <v xml:space="preserve">Schinkenfleckerl </v>
          </cell>
          <cell r="D30" t="str">
            <v>A,C</v>
          </cell>
        </row>
        <row r="31">
          <cell r="A31">
            <v>27</v>
          </cell>
          <cell r="B31" t="str">
            <v>Diverse</v>
          </cell>
          <cell r="C31" t="str">
            <v xml:space="preserve">mit Salat 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  <cell r="C34" t="str">
            <v>3056kJ, 730kcal</v>
          </cell>
        </row>
        <row r="35">
          <cell r="A35">
            <v>31</v>
          </cell>
          <cell r="C35" t="str">
            <v xml:space="preserve">Schinkenfleckerl </v>
          </cell>
          <cell r="D35" t="str">
            <v>A,C</v>
          </cell>
        </row>
        <row r="36">
          <cell r="A36">
            <v>32</v>
          </cell>
          <cell r="C36" t="str">
            <v xml:space="preserve">mit Salat </v>
          </cell>
        </row>
        <row r="38">
          <cell r="A38" t="str">
            <v>dessA1</v>
          </cell>
          <cell r="B38" t="str">
            <v>DESSERT</v>
          </cell>
          <cell r="C38" t="str">
            <v xml:space="preserve">Fruchtmus </v>
          </cell>
          <cell r="E38" t="str">
            <v>Kompott</v>
          </cell>
          <cell r="G38" t="str">
            <v>Naturjoghurt</v>
          </cell>
          <cell r="H38" t="str">
            <v>G</v>
          </cell>
          <cell r="I38" t="str">
            <v xml:space="preserve">Obst </v>
          </cell>
          <cell r="K38" t="str">
            <v>Fruchtmus</v>
          </cell>
          <cell r="M38" t="str">
            <v>Früchte in Naturjoghurt</v>
          </cell>
          <cell r="N38" t="str">
            <v>G</v>
          </cell>
          <cell r="O38" t="str">
            <v>Obst nach Saison</v>
          </cell>
        </row>
        <row r="39">
          <cell r="A39" t="str">
            <v>dessA2</v>
          </cell>
          <cell r="C39" t="str">
            <v>1464 kJ / 350 kcal</v>
          </cell>
          <cell r="E39" t="str">
            <v>418 kJ, 100 kcal</v>
          </cell>
          <cell r="G39" t="str">
            <v>628 kJ / 150 kcal</v>
          </cell>
          <cell r="I39" t="str">
            <v xml:space="preserve">485 kJ, 116 kcal </v>
          </cell>
          <cell r="K39" t="str">
            <v>460 kJ, 110 kcal</v>
          </cell>
          <cell r="M39" t="str">
            <v>628 kJ, 150 kcal</v>
          </cell>
          <cell r="O39" t="str">
            <v>335 kJ, 80 kcal</v>
          </cell>
        </row>
        <row r="40">
          <cell r="A40" t="str">
            <v>dessB1</v>
          </cell>
          <cell r="C40" t="str">
            <v>Haselnusskuchen</v>
          </cell>
          <cell r="D40" t="str">
            <v>A,C,G,F,H</v>
          </cell>
          <cell r="E40" t="str">
            <v>Biskuitroulade</v>
          </cell>
          <cell r="F40" t="str">
            <v>A,C,G</v>
          </cell>
          <cell r="G40" t="str">
            <v>Fruchtkuchen</v>
          </cell>
          <cell r="H40" t="str">
            <v>A,C,G,F</v>
          </cell>
          <cell r="I40" t="str">
            <v>Ölkuchen</v>
          </cell>
          <cell r="J40" t="str">
            <v>A,C,G</v>
          </cell>
          <cell r="K40" t="str">
            <v xml:space="preserve">Sacherschnitte </v>
          </cell>
          <cell r="L40" t="str">
            <v>A.C.G</v>
          </cell>
          <cell r="M40" t="str">
            <v>Apfelkuchen</v>
          </cell>
          <cell r="N40" t="str">
            <v>A,C,G,O</v>
          </cell>
          <cell r="O40" t="str">
            <v>Joghurtschnitte</v>
          </cell>
          <cell r="P40" t="str">
            <v>A,C,G</v>
          </cell>
        </row>
        <row r="41">
          <cell r="A41" t="str">
            <v>dessB2</v>
          </cell>
          <cell r="C41" t="str">
            <v xml:space="preserve">1170 kJ, 280 kcal </v>
          </cell>
          <cell r="E41" t="str">
            <v>1338 kJ, 320 kcal</v>
          </cell>
          <cell r="G41" t="str">
            <v>1172kJ, 280 kcal</v>
          </cell>
          <cell r="I41" t="str">
            <v>1338 kJ, 320 kcal</v>
          </cell>
          <cell r="K41" t="str">
            <v>1380 kJ, 330 kcal</v>
          </cell>
          <cell r="M41" t="str">
            <v>1170 kJ, 280 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</row>
        <row r="46">
          <cell r="A46">
            <v>40</v>
          </cell>
          <cell r="B46" t="str">
            <v>Diverse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 xml:space="preserve">Verhackertes </v>
          </cell>
          <cell r="E52" t="str">
            <v>Heiße Knacker</v>
          </cell>
          <cell r="G52" t="str">
            <v xml:space="preserve">Schinken-Käsetoast </v>
          </cell>
          <cell r="H52" t="str">
            <v>A,G,F</v>
          </cell>
          <cell r="I52" t="str">
            <v xml:space="preserve">Rollgerstelsuppe </v>
          </cell>
          <cell r="J52" t="str">
            <v>A,L</v>
          </cell>
          <cell r="K52" t="str">
            <v>Krakauer</v>
          </cell>
          <cell r="M52" t="str">
            <v xml:space="preserve">Bunter Nudelsalat </v>
          </cell>
          <cell r="N52" t="str">
            <v>G</v>
          </cell>
          <cell r="O52" t="str">
            <v xml:space="preserve">Saunaschinken </v>
          </cell>
        </row>
        <row r="53">
          <cell r="A53" t="str">
            <v>a-kö2</v>
          </cell>
          <cell r="C53" t="str">
            <v xml:space="preserve">aufs Brot </v>
          </cell>
          <cell r="D53" t="str">
            <v>A,F</v>
          </cell>
          <cell r="E53" t="str">
            <v xml:space="preserve">mit Senf, Kren </v>
          </cell>
          <cell r="F53" t="str">
            <v>M,O</v>
          </cell>
          <cell r="I53" t="str">
            <v xml:space="preserve">mit Brot </v>
          </cell>
          <cell r="J53" t="str">
            <v>A ,F,G</v>
          </cell>
          <cell r="K53" t="str">
            <v xml:space="preserve">aufs Brot </v>
          </cell>
          <cell r="L53" t="str">
            <v>A,F,G</v>
          </cell>
          <cell r="M53" t="str">
            <v xml:space="preserve"> mit Gemüse</v>
          </cell>
          <cell r="N53" t="str">
            <v>L</v>
          </cell>
          <cell r="O53" t="str">
            <v>mit Kren und Ei</v>
          </cell>
          <cell r="P53" t="str">
            <v>C,O</v>
          </cell>
        </row>
        <row r="54">
          <cell r="A54" t="str">
            <v>a-kö3</v>
          </cell>
          <cell r="C54" t="str">
            <v>mit rotem Zwiebel</v>
          </cell>
          <cell r="E54" t="str">
            <v>und Semmel</v>
          </cell>
          <cell r="F54" t="str">
            <v>A,F</v>
          </cell>
          <cell r="K54" t="str">
            <v xml:space="preserve">mit Tomate </v>
          </cell>
          <cell r="M54" t="str">
            <v>und  Brot</v>
          </cell>
          <cell r="N54" t="str">
            <v>A,F,G</v>
          </cell>
          <cell r="O54" t="str">
            <v>auf Brot</v>
          </cell>
          <cell r="P54" t="str">
            <v>A,F,G</v>
          </cell>
        </row>
        <row r="55">
          <cell r="A55" t="str">
            <v>a-kö4</v>
          </cell>
          <cell r="I55" t="str">
            <v>Diabetiker geeignet</v>
          </cell>
          <cell r="K55" t="str">
            <v>Diabetiker geeignet</v>
          </cell>
          <cell r="M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2219 kJ, 530 kcal</v>
          </cell>
          <cell r="E56" t="str">
            <v>1633kJ, 390 kcal</v>
          </cell>
          <cell r="G56" t="str">
            <v>1758 kJ, 420 kcal</v>
          </cell>
          <cell r="I56" t="str">
            <v>2093 kJ, 500 kcal</v>
          </cell>
          <cell r="K56" t="str">
            <v>1758 kJ, 420 kcal</v>
          </cell>
          <cell r="M56" t="str">
            <v>1883 kJ, 450 kcal</v>
          </cell>
          <cell r="O56" t="str">
            <v>1758 kJ, 420kcal</v>
          </cell>
        </row>
        <row r="58">
          <cell r="A58" t="str">
            <v>a-ms1</v>
          </cell>
          <cell r="B58" t="str">
            <v>MAHL
SPEZIAL</v>
          </cell>
          <cell r="C58" t="str">
            <v>Milchreis</v>
          </cell>
          <cell r="D58" t="str">
            <v>G</v>
          </cell>
          <cell r="E58" t="str">
            <v>Linsensuppe</v>
          </cell>
          <cell r="F58" t="str">
            <v>AGL</v>
          </cell>
          <cell r="G58" t="str">
            <v>Couscousbrei</v>
          </cell>
          <cell r="H58" t="str">
            <v>AG</v>
          </cell>
          <cell r="I58" t="str">
            <v>Grießkoch</v>
          </cell>
          <cell r="J58" t="str">
            <v>AG</v>
          </cell>
          <cell r="K58" t="str">
            <v>Polentabrei</v>
          </cell>
          <cell r="L58" t="str">
            <v>G</v>
          </cell>
          <cell r="M58" t="str">
            <v>Haferflockensuppe</v>
          </cell>
          <cell r="N58" t="str">
            <v>AG</v>
          </cell>
          <cell r="O58" t="str">
            <v>Milchreis</v>
          </cell>
          <cell r="P58" t="str">
            <v>G</v>
          </cell>
        </row>
        <row r="59">
          <cell r="A59" t="str">
            <v>a-ms2</v>
          </cell>
          <cell r="E59" t="str">
            <v>püriert</v>
          </cell>
          <cell r="K59" t="str">
            <v>mit Tomatenpüree</v>
          </cell>
          <cell r="M59" t="str">
            <v>püriert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1884 kJ, 450 kcal</v>
          </cell>
          <cell r="E62" t="str">
            <v>1633 kJ, 390 kcal</v>
          </cell>
          <cell r="G62" t="str">
            <v>1675 kJ, 400 kcal</v>
          </cell>
          <cell r="I62" t="str">
            <v>1758 kJ, 420 kcal</v>
          </cell>
          <cell r="K62" t="str">
            <v>1884 kJ, 450 kcal</v>
          </cell>
          <cell r="M62" t="str">
            <v>1591 kJ, 380 kcal</v>
          </cell>
          <cell r="O62" t="str">
            <v>2010 kJ, 480 kcal</v>
          </cell>
        </row>
        <row r="64">
          <cell r="A64" t="str">
            <v>a-jaus1</v>
          </cell>
          <cell r="B64" t="str">
            <v>ABEND-
JAUSE</v>
          </cell>
          <cell r="C64" t="str">
            <v xml:space="preserve">Kartoffelsuppe </v>
          </cell>
          <cell r="D64" t="str">
            <v>A,L</v>
          </cell>
          <cell r="E64" t="str">
            <v>Topfenaufstrich</v>
          </cell>
          <cell r="F64" t="str">
            <v>G,M</v>
          </cell>
          <cell r="G64" t="str">
            <v>Putenschinken</v>
          </cell>
          <cell r="I64" t="str">
            <v>Bauernsalat</v>
          </cell>
          <cell r="K64" t="str">
            <v>Buchteln mit</v>
          </cell>
          <cell r="L64" t="str">
            <v>A,G,C</v>
          </cell>
          <cell r="M64" t="str">
            <v>Emmentaler</v>
          </cell>
          <cell r="N64" t="str">
            <v>G</v>
          </cell>
          <cell r="O64" t="str">
            <v xml:space="preserve">Saunaschinken </v>
          </cell>
        </row>
        <row r="65">
          <cell r="A65" t="str">
            <v>a-jaus2</v>
          </cell>
          <cell r="C65" t="str">
            <v>mit Brot</v>
          </cell>
          <cell r="D65" t="str">
            <v>A,F,G</v>
          </cell>
          <cell r="E65" t="str">
            <v>aufs Brot</v>
          </cell>
          <cell r="F65" t="str">
            <v>A,F,G,O</v>
          </cell>
          <cell r="G65" t="str">
            <v>mit Ei, Gurkerl</v>
          </cell>
          <cell r="H65" t="str">
            <v>C,L,O</v>
          </cell>
          <cell r="I65" t="str">
            <v>mit Brot</v>
          </cell>
          <cell r="K65" t="str">
            <v xml:space="preserve">Marillenmarmelade  </v>
          </cell>
          <cell r="M65" t="str">
            <v xml:space="preserve">aufs Brot </v>
          </cell>
          <cell r="N65" t="str">
            <v>A,F,G</v>
          </cell>
          <cell r="O65" t="str">
            <v>mit Kren und Ei</v>
          </cell>
          <cell r="P65" t="str">
            <v>C,O</v>
          </cell>
        </row>
        <row r="66">
          <cell r="A66" t="str">
            <v>a-jaus3</v>
          </cell>
          <cell r="E66" t="str">
            <v xml:space="preserve">Gemüsegarnitur </v>
          </cell>
          <cell r="G66" t="str">
            <v>und Brot</v>
          </cell>
          <cell r="H66" t="str">
            <v>A,F,G</v>
          </cell>
          <cell r="J66" t="str">
            <v>A,F,G</v>
          </cell>
          <cell r="K66" t="str">
            <v>und Kakao</v>
          </cell>
          <cell r="L66" t="str">
            <v>F,G</v>
          </cell>
          <cell r="M66" t="str">
            <v>mit Weintrauben</v>
          </cell>
          <cell r="O66" t="str">
            <v>auf Brot</v>
          </cell>
          <cell r="P66" t="str">
            <v>A,FG</v>
          </cell>
        </row>
        <row r="67">
          <cell r="A67" t="str">
            <v>a-jaus4</v>
          </cell>
          <cell r="C67" t="str">
            <v>Diabetiker geeignet</v>
          </cell>
          <cell r="E67" t="str">
            <v>Diabetiker geeignet</v>
          </cell>
          <cell r="G67" t="str">
            <v>Diabetiker geeignet</v>
          </cell>
          <cell r="I67" t="str">
            <v>Diabetiker geeignet</v>
          </cell>
          <cell r="M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1758 kJ, 420 kcal</v>
          </cell>
          <cell r="E68" t="str">
            <v>1339 KJ / 320 kcal</v>
          </cell>
          <cell r="G68" t="str">
            <v>1675 kJ, 400kcal</v>
          </cell>
          <cell r="K68" t="str">
            <v>2261 kJ, 540 kcal</v>
          </cell>
          <cell r="M68" t="str">
            <v>1884 kJ, 450 kcal</v>
          </cell>
          <cell r="O68" t="str">
            <v>1758 kJ, 420kcal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3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5</v>
          </cell>
          <cell r="C3" t="str">
            <v>MO</v>
          </cell>
          <cell r="D3" t="str">
            <v>GPD</v>
          </cell>
          <cell r="E3" t="str">
            <v>DI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5</v>
          </cell>
          <cell r="C6">
            <v>44592</v>
          </cell>
          <cell r="D6">
            <v>44598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>Eintropfsuppe</v>
          </cell>
          <cell r="D9" t="str">
            <v>A,C,L</v>
          </cell>
          <cell r="E9" t="str">
            <v xml:space="preserve">Einmachsuppe </v>
          </cell>
          <cell r="F9" t="str">
            <v>A,L</v>
          </cell>
          <cell r="G9" t="str">
            <v>Klare Suppe</v>
          </cell>
          <cell r="H9" t="str">
            <v>L</v>
          </cell>
          <cell r="I9" t="str">
            <v xml:space="preserve">Rote Linsensuppe </v>
          </cell>
          <cell r="J9" t="str">
            <v>AG</v>
          </cell>
          <cell r="K9" t="str">
            <v xml:space="preserve">Klare Suppe </v>
          </cell>
          <cell r="M9" t="str">
            <v>Brokkolicreme-</v>
          </cell>
          <cell r="N9" t="str">
            <v>L,A,G</v>
          </cell>
          <cell r="O9" t="str">
            <v xml:space="preserve">Rindsuppe </v>
          </cell>
          <cell r="P9" t="str">
            <v>L</v>
          </cell>
        </row>
        <row r="10">
          <cell r="A10" t="str">
            <v>su2</v>
          </cell>
          <cell r="E10" t="str">
            <v>mit Gemüsejulienne</v>
          </cell>
          <cell r="F10" t="str">
            <v>L</v>
          </cell>
          <cell r="G10" t="str">
            <v>mit Reibteig</v>
          </cell>
          <cell r="H10" t="str">
            <v>A,C</v>
          </cell>
          <cell r="I10" t="str">
            <v>mit Ingwer</v>
          </cell>
          <cell r="K10" t="str">
            <v>mit Biskuitschöberl</v>
          </cell>
          <cell r="L10" t="str">
            <v>A,C,G,L</v>
          </cell>
          <cell r="M10" t="str">
            <v>suppe</v>
          </cell>
          <cell r="O10" t="str">
            <v xml:space="preserve">mit Leberrreis </v>
          </cell>
          <cell r="P10" t="str">
            <v>A,C,G</v>
          </cell>
        </row>
        <row r="11">
          <cell r="A11" t="str">
            <v>su3</v>
          </cell>
          <cell r="C11" t="str">
            <v xml:space="preserve">628 kJ / 150 kcal </v>
          </cell>
          <cell r="G11" t="str">
            <v>670 kJ / 160 kcal</v>
          </cell>
          <cell r="K11" t="str">
            <v>502 kJ, 120 kcal</v>
          </cell>
          <cell r="O11" t="str">
            <v>795 kJ / 190 kcal</v>
          </cell>
        </row>
        <row r="13">
          <cell r="A13" t="str">
            <v>kö1</v>
          </cell>
          <cell r="B13" t="str">
            <v>KÖSTLICH BEWÄHRT</v>
          </cell>
          <cell r="C13" t="str">
            <v>Reisfleisch</v>
          </cell>
          <cell r="D13" t="str">
            <v>A</v>
          </cell>
          <cell r="E13" t="str">
            <v>Pusztageschnetzeltes</v>
          </cell>
          <cell r="G13" t="str">
            <v xml:space="preserve">Grammelknödel </v>
          </cell>
          <cell r="H13" t="str">
            <v xml:space="preserve">A,L </v>
          </cell>
          <cell r="I13" t="str">
            <v>Pute Natur</v>
          </cell>
          <cell r="J13" t="str">
            <v>AFG</v>
          </cell>
          <cell r="K13" t="str">
            <v xml:space="preserve">Gebackenes </v>
          </cell>
          <cell r="M13" t="str">
            <v>Rindsbraten</v>
          </cell>
          <cell r="N13" t="str">
            <v>ACGL</v>
          </cell>
          <cell r="O13" t="str">
            <v xml:space="preserve">Backhenderl </v>
          </cell>
          <cell r="P13" t="str">
            <v>A,C</v>
          </cell>
        </row>
        <row r="14">
          <cell r="A14" t="str">
            <v>kö2</v>
          </cell>
          <cell r="C14" t="str">
            <v>mit Blattsalat</v>
          </cell>
          <cell r="D14" t="str">
            <v>O</v>
          </cell>
          <cell r="E14" t="str">
            <v>mit Vollkornspiralen</v>
          </cell>
          <cell r="F14" t="str">
            <v>A,C,G</v>
          </cell>
          <cell r="G14" t="str">
            <v xml:space="preserve">mit Sauerkraut </v>
          </cell>
          <cell r="H14" t="str">
            <v>O,L</v>
          </cell>
          <cell r="I14" t="str">
            <v>mit Rösti</v>
          </cell>
          <cell r="K14" t="str">
            <v xml:space="preserve">Fischfilet </v>
          </cell>
          <cell r="L14" t="str">
            <v>D,L</v>
          </cell>
          <cell r="M14" t="str">
            <v>mit Wurzelsauce</v>
          </cell>
          <cell r="N14" t="str">
            <v>A</v>
          </cell>
          <cell r="O14" t="str">
            <v>mit Petersilkartoffeln</v>
          </cell>
        </row>
        <row r="15">
          <cell r="A15" t="str">
            <v>kö3</v>
          </cell>
          <cell r="E15" t="str">
            <v>und Chinakohlsalat</v>
          </cell>
          <cell r="F15" t="str">
            <v>O</v>
          </cell>
          <cell r="G15" t="str">
            <v>und Kümmelglace</v>
          </cell>
          <cell r="I15" t="str">
            <v>und Fisolen-Paprikasalat</v>
          </cell>
          <cell r="J15" t="str">
            <v>O</v>
          </cell>
          <cell r="K15" t="str">
            <v>mit Gemüsereis</v>
          </cell>
          <cell r="L15" t="str">
            <v>L</v>
          </cell>
          <cell r="M15" t="str">
            <v>und Serviettenrolle</v>
          </cell>
          <cell r="N15" t="str">
            <v>ACGN</v>
          </cell>
          <cell r="O15" t="str">
            <v xml:space="preserve">und Rahmgurken </v>
          </cell>
          <cell r="P15" t="str">
            <v>G,O</v>
          </cell>
        </row>
        <row r="16">
          <cell r="A16" t="str">
            <v>kö4</v>
          </cell>
          <cell r="K16" t="str">
            <v xml:space="preserve">und Kartoffelsalat </v>
          </cell>
        </row>
        <row r="17">
          <cell r="A17" t="str">
            <v>kö5</v>
          </cell>
          <cell r="C17" t="str">
            <v>2847 kJ, 680 kcal</v>
          </cell>
          <cell r="E17" t="str">
            <v>3014 kJ / 720 kcal</v>
          </cell>
          <cell r="G17" t="str">
            <v>3431 kJ / 820 kcal</v>
          </cell>
          <cell r="I17" t="str">
            <v>2259 kJ, 540 kcal</v>
          </cell>
          <cell r="K17" t="str">
            <v>3559 kJ, 850 kcal</v>
          </cell>
          <cell r="M17" t="str">
            <v>680 kcal , 2847 kJ</v>
          </cell>
          <cell r="O17" t="str">
            <v>3182 kJ, 760 kcal</v>
          </cell>
        </row>
        <row r="19">
          <cell r="A19" t="str">
            <v>veg1</v>
          </cell>
          <cell r="B19" t="str">
            <v>VEGE-
TARISCH
Aktiv</v>
          </cell>
          <cell r="C19" t="str">
            <v>Scheiterhaufen</v>
          </cell>
          <cell r="D19" t="str">
            <v>A,C,G</v>
          </cell>
          <cell r="E19" t="str">
            <v>Kartoffelsterz</v>
          </cell>
          <cell r="F19" t="str">
            <v>AGC</v>
          </cell>
          <cell r="G19" t="str">
            <v>Kürbisrisotto</v>
          </cell>
          <cell r="H19" t="str">
            <v>A,C,G,L</v>
          </cell>
          <cell r="I19" t="str">
            <v>Grießschmarrn</v>
          </cell>
          <cell r="J19" t="str">
            <v>A,C,G</v>
          </cell>
          <cell r="K19" t="str">
            <v>Krautfleckerl</v>
          </cell>
          <cell r="L19" t="str">
            <v>A,C,G,L</v>
          </cell>
          <cell r="M19" t="str">
            <v>Zwetschkenstrudel</v>
          </cell>
          <cell r="N19" t="str">
            <v>A,C,G</v>
          </cell>
          <cell r="O19" t="str">
            <v>Nudelauflauf</v>
          </cell>
          <cell r="P19" t="str">
            <v>A,G</v>
          </cell>
        </row>
        <row r="20">
          <cell r="A20" t="str">
            <v>veg2</v>
          </cell>
          <cell r="C20" t="str">
            <v>mit Zimtsauce</v>
          </cell>
          <cell r="E20" t="str">
            <v xml:space="preserve">mit Salat </v>
          </cell>
          <cell r="G20" t="str">
            <v xml:space="preserve">mit Parmesan </v>
          </cell>
          <cell r="H20" t="str">
            <v>C,G</v>
          </cell>
          <cell r="I20" t="str">
            <v>mit Zwetschkenkompott</v>
          </cell>
          <cell r="K20" t="str">
            <v>mit Salat</v>
          </cell>
          <cell r="L20" t="str">
            <v>O</v>
          </cell>
          <cell r="M20" t="str">
            <v>mit Vanillecreme</v>
          </cell>
          <cell r="O20" t="str">
            <v>mit Käse überbacken</v>
          </cell>
          <cell r="P20" t="str">
            <v>G</v>
          </cell>
        </row>
        <row r="21">
          <cell r="A21" t="str">
            <v>veg3</v>
          </cell>
          <cell r="G21" t="str">
            <v>und Salat</v>
          </cell>
          <cell r="O21" t="str">
            <v>und Salat</v>
          </cell>
          <cell r="P21" t="str">
            <v>O</v>
          </cell>
        </row>
        <row r="22">
          <cell r="A22" t="str">
            <v>veg4</v>
          </cell>
        </row>
        <row r="23">
          <cell r="A23" t="str">
            <v>veg5</v>
          </cell>
          <cell r="C23" t="str">
            <v>2287 kJ / 690 kcal</v>
          </cell>
          <cell r="E23" t="str">
            <v>1883 kJ, 450 kcal</v>
          </cell>
          <cell r="G23" t="str">
            <v>2847 kJ, 680 kcal</v>
          </cell>
          <cell r="I23" t="str">
            <v>2604 kJ, 620 kcal</v>
          </cell>
          <cell r="K23" t="str">
            <v>2287 kJ / 690 kcal</v>
          </cell>
          <cell r="M23" t="str">
            <v>2973 kJ, 710 kcal</v>
          </cell>
          <cell r="O23" t="str">
            <v>2678 kJ / 640 kcal</v>
          </cell>
        </row>
        <row r="25">
          <cell r="A25" t="str">
            <v>diab1</v>
          </cell>
          <cell r="B25" t="str">
            <v>DIABETIKER
MENÜ</v>
          </cell>
          <cell r="C25" t="str">
            <v>Reisfleisch</v>
          </cell>
          <cell r="D25" t="str">
            <v>A</v>
          </cell>
          <cell r="E25" t="str">
            <v>Pusztageschnetzeltes</v>
          </cell>
          <cell r="G25" t="str">
            <v>Kartoffelsterz</v>
          </cell>
          <cell r="H25" t="str">
            <v>AGC</v>
          </cell>
          <cell r="I25" t="str">
            <v>Pute Natur</v>
          </cell>
          <cell r="J25" t="str">
            <v>AFG</v>
          </cell>
          <cell r="K25" t="str">
            <v>Krautfleckerl</v>
          </cell>
          <cell r="L25" t="str">
            <v>A,C,G,L</v>
          </cell>
          <cell r="M25" t="str">
            <v>Rindsbraten</v>
          </cell>
          <cell r="N25" t="str">
            <v>ACGL</v>
          </cell>
          <cell r="O25" t="str">
            <v>Nudelauflauf</v>
          </cell>
          <cell r="P25" t="str">
            <v>A,G</v>
          </cell>
        </row>
        <row r="26">
          <cell r="A26" t="str">
            <v>diab2</v>
          </cell>
          <cell r="C26" t="str">
            <v>mit Blattsalat</v>
          </cell>
          <cell r="D26" t="str">
            <v>O</v>
          </cell>
          <cell r="E26" t="str">
            <v>mit Vollkornspiralen</v>
          </cell>
          <cell r="F26" t="str">
            <v>A,C,G</v>
          </cell>
          <cell r="G26" t="str">
            <v xml:space="preserve">mit Salat </v>
          </cell>
          <cell r="I26" t="str">
            <v>mit Reis</v>
          </cell>
          <cell r="J26" t="str">
            <v>G</v>
          </cell>
          <cell r="K26" t="str">
            <v>mit Salat</v>
          </cell>
          <cell r="L26" t="str">
            <v>O</v>
          </cell>
          <cell r="M26" t="str">
            <v>mit Wurzelsauce</v>
          </cell>
          <cell r="N26" t="str">
            <v>A</v>
          </cell>
          <cell r="O26" t="str">
            <v>mit Käse überbacken</v>
          </cell>
          <cell r="P26" t="str">
            <v>G</v>
          </cell>
        </row>
        <row r="27">
          <cell r="A27" t="str">
            <v>diab3</v>
          </cell>
          <cell r="E27" t="str">
            <v>und Chinakohlsalat</v>
          </cell>
          <cell r="F27" t="str">
            <v>O</v>
          </cell>
          <cell r="I27" t="str">
            <v>und Fisolen-Paprikasalat</v>
          </cell>
          <cell r="J27" t="str">
            <v>O</v>
          </cell>
          <cell r="M27" t="str">
            <v>und Serviettenrolle</v>
          </cell>
          <cell r="N27" t="str">
            <v>ACGN</v>
          </cell>
          <cell r="O27" t="str">
            <v>und Salat</v>
          </cell>
          <cell r="P27" t="str">
            <v>O</v>
          </cell>
        </row>
        <row r="28">
          <cell r="A28" t="str">
            <v>diab4</v>
          </cell>
        </row>
        <row r="29">
          <cell r="A29" t="str">
            <v>diab5</v>
          </cell>
          <cell r="C29" t="str">
            <v>2847 kJ, 680 kcal</v>
          </cell>
          <cell r="E29" t="str">
            <v>3014 kJ / 720 kcal</v>
          </cell>
          <cell r="G29" t="str">
            <v>1883 kJ, 450 kcal</v>
          </cell>
          <cell r="I29" t="str">
            <v>2259 kJ, 540 kcal</v>
          </cell>
          <cell r="K29" t="str">
            <v>2287 kJ / 690 kcal</v>
          </cell>
          <cell r="M29" t="str">
            <v>680 kcal , 2847 kJ</v>
          </cell>
          <cell r="O29" t="str">
            <v>2678 kJ / 640 kcal</v>
          </cell>
        </row>
        <row r="30">
          <cell r="A30">
            <v>26</v>
          </cell>
        </row>
        <row r="31">
          <cell r="A31">
            <v>27</v>
          </cell>
          <cell r="B31" t="str">
            <v>Diverse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8">
          <cell r="A38" t="str">
            <v>dessA1</v>
          </cell>
          <cell r="B38" t="str">
            <v>DESSERT</v>
          </cell>
          <cell r="C38" t="str">
            <v>Joghurt</v>
          </cell>
          <cell r="D38" t="str">
            <v>G</v>
          </cell>
          <cell r="E38" t="str">
            <v>Apfelkompott</v>
          </cell>
          <cell r="G38" t="str">
            <v>Obst</v>
          </cell>
          <cell r="I38" t="str">
            <v>Banane</v>
          </cell>
          <cell r="K38" t="str">
            <v>Fruchtmus</v>
          </cell>
          <cell r="M38" t="str">
            <v>Mandarine</v>
          </cell>
          <cell r="O38" t="str">
            <v>Joghurt mit Müsli</v>
          </cell>
          <cell r="P38" t="str">
            <v>A,G,H</v>
          </cell>
        </row>
        <row r="39">
          <cell r="A39" t="str">
            <v>dessA2</v>
          </cell>
          <cell r="C39" t="str">
            <v>628 kJ, 150 kcal</v>
          </cell>
          <cell r="E39" t="str">
            <v>418 kJ, 100 kcal</v>
          </cell>
          <cell r="G39" t="str">
            <v>1047 kJ, 250 kcal</v>
          </cell>
          <cell r="I39" t="str">
            <v xml:space="preserve">485 kJ, 116 kcal </v>
          </cell>
          <cell r="K39" t="str">
            <v>418 kJ, 100 kcal</v>
          </cell>
          <cell r="M39" t="str">
            <v>1047 kJ, 250 kcal</v>
          </cell>
          <cell r="O39" t="str">
            <v>628 kJ, 150 kcal</v>
          </cell>
        </row>
        <row r="40">
          <cell r="A40" t="str">
            <v>dessB1</v>
          </cell>
          <cell r="C40" t="str">
            <v>Kakaokuchen</v>
          </cell>
          <cell r="D40" t="str">
            <v>A,C,G,F</v>
          </cell>
          <cell r="E40" t="str">
            <v xml:space="preserve"> Obstkuchen</v>
          </cell>
          <cell r="F40" t="str">
            <v>ACGF</v>
          </cell>
          <cell r="G40" t="str">
            <v>Marmorkuchen</v>
          </cell>
          <cell r="H40" t="str">
            <v>A, C, G, F</v>
          </cell>
          <cell r="I40" t="str">
            <v>Mohnkuchen</v>
          </cell>
          <cell r="J40" t="str">
            <v>A,C,G,F</v>
          </cell>
          <cell r="K40" t="str">
            <v>Marillekuchen</v>
          </cell>
          <cell r="L40" t="str">
            <v>A,C,G,H</v>
          </cell>
          <cell r="M40" t="str">
            <v>Beerenkuchen</v>
          </cell>
          <cell r="N40" t="str">
            <v>A,C,G</v>
          </cell>
          <cell r="O40" t="str">
            <v>Somlauer Nockerl</v>
          </cell>
          <cell r="P40" t="str">
            <v>A,C,G</v>
          </cell>
        </row>
        <row r="41">
          <cell r="A41" t="str">
            <v>dessB2</v>
          </cell>
          <cell r="C41" t="str">
            <v xml:space="preserve">1170 kJ, 280 kcal </v>
          </cell>
          <cell r="E41" t="str">
            <v>1172 KJ, 280 kcal</v>
          </cell>
          <cell r="G41" t="str">
            <v>1338 kJ, 320 kcal</v>
          </cell>
          <cell r="I41" t="str">
            <v>1463 kJ, 350 kcal</v>
          </cell>
          <cell r="K41" t="str">
            <v>1380 kJ, 330 kcal</v>
          </cell>
          <cell r="M41" t="str">
            <v>1254KJ, 300kcal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</row>
        <row r="46">
          <cell r="A46">
            <v>40</v>
          </cell>
          <cell r="B46" t="str">
            <v>Diverse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 xml:space="preserve">Saure Extrawurst </v>
          </cell>
          <cell r="E52" t="str">
            <v>Käserainer</v>
          </cell>
          <cell r="G52" t="str">
            <v>Rahmsuppe mit</v>
          </cell>
          <cell r="H52" t="str">
            <v>A,G</v>
          </cell>
          <cell r="I52" t="str">
            <v xml:space="preserve">Preßwurstsalat </v>
          </cell>
          <cell r="K52" t="str">
            <v>Selchroller</v>
          </cell>
          <cell r="M52" t="str">
            <v>Grammeln</v>
          </cell>
          <cell r="O52" t="str">
            <v>Schweinsbraten</v>
          </cell>
          <cell r="P52" t="str">
            <v>L</v>
          </cell>
        </row>
        <row r="53">
          <cell r="A53" t="str">
            <v>a-kö2</v>
          </cell>
          <cell r="C53" t="str">
            <v>mit Zwiebel</v>
          </cell>
          <cell r="E53" t="str">
            <v xml:space="preserve">mit Senf, Kren </v>
          </cell>
          <cell r="F53" t="str">
            <v>M,O</v>
          </cell>
          <cell r="G53" t="str">
            <v xml:space="preserve">mit Brot </v>
          </cell>
          <cell r="H53" t="str">
            <v>A,F,G</v>
          </cell>
          <cell r="I53" t="str">
            <v xml:space="preserve">mit Brot </v>
          </cell>
          <cell r="J53" t="str">
            <v>A,F,G</v>
          </cell>
          <cell r="K53" t="str">
            <v xml:space="preserve">mit Ei, Kren,Tomaten </v>
          </cell>
          <cell r="L53" t="str">
            <v>O,C</v>
          </cell>
          <cell r="M53" t="str">
            <v xml:space="preserve">mit Brot </v>
          </cell>
          <cell r="N53" t="str">
            <v>A,F,G</v>
          </cell>
          <cell r="O53" t="str">
            <v xml:space="preserve">mit Gurkerl, Tomaten </v>
          </cell>
          <cell r="P53" t="str">
            <v>O</v>
          </cell>
        </row>
        <row r="54">
          <cell r="A54" t="str">
            <v>a-kö3</v>
          </cell>
          <cell r="C54" t="str">
            <v xml:space="preserve"> Paprika und Brot </v>
          </cell>
          <cell r="D54" t="str">
            <v>A,F,G,</v>
          </cell>
          <cell r="E54" t="str">
            <v>und Semmel</v>
          </cell>
          <cell r="F54" t="str">
            <v>A,F</v>
          </cell>
          <cell r="K54" t="str">
            <v xml:space="preserve">und Brot </v>
          </cell>
          <cell r="L54" t="str">
            <v>A,F,G</v>
          </cell>
          <cell r="O54" t="str">
            <v>Kren und Brot</v>
          </cell>
          <cell r="P54" t="str">
            <v>A,F,G,O</v>
          </cell>
        </row>
        <row r="55">
          <cell r="A55" t="str">
            <v>a-kö4</v>
          </cell>
          <cell r="E55" t="str">
            <v>Diabetiker geeignet</v>
          </cell>
          <cell r="G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1715 kJ, 410 kcal</v>
          </cell>
          <cell r="E56" t="str">
            <v>1633kJ, 390 kcal</v>
          </cell>
          <cell r="G56" t="str">
            <v>2093 kJ, 500 kcal</v>
          </cell>
          <cell r="I56" t="str">
            <v>2219 kJ, 530 kcal</v>
          </cell>
          <cell r="K56" t="str">
            <v>2428 kJ, 580kcal</v>
          </cell>
          <cell r="O56" t="str">
            <v>1718 kJ, 410kcal</v>
          </cell>
        </row>
        <row r="58">
          <cell r="A58" t="str">
            <v>a-ms1</v>
          </cell>
          <cell r="B58" t="str">
            <v>MAHL
SPEZIAL</v>
          </cell>
          <cell r="C58" t="str">
            <v>Grießkoch</v>
          </cell>
          <cell r="D58" t="str">
            <v>AG</v>
          </cell>
          <cell r="E58" t="str">
            <v>Kartoffelcreme-</v>
          </cell>
          <cell r="F58" t="str">
            <v>GL</v>
          </cell>
          <cell r="G58" t="str">
            <v>Tomatensuppe</v>
          </cell>
          <cell r="I58" t="str">
            <v>Milchreis</v>
          </cell>
          <cell r="J58" t="str">
            <v>G</v>
          </cell>
          <cell r="K58" t="str">
            <v>Hirsebrei</v>
          </cell>
          <cell r="L58" t="str">
            <v>G</v>
          </cell>
          <cell r="M58" t="str">
            <v>Haferflockenbrei</v>
          </cell>
          <cell r="N58" t="str">
            <v>AG</v>
          </cell>
          <cell r="O58" t="str">
            <v>Grießkoch</v>
          </cell>
          <cell r="P58" t="str">
            <v>AG</v>
          </cell>
        </row>
        <row r="59">
          <cell r="A59" t="str">
            <v>a-ms2</v>
          </cell>
          <cell r="E59" t="str">
            <v>suppe</v>
          </cell>
          <cell r="I59" t="str">
            <v>mit Zimtzucker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1884 kJ, 450 kcal</v>
          </cell>
          <cell r="E62" t="str">
            <v>1884 kJ, 450 kcal</v>
          </cell>
          <cell r="G62" t="str">
            <v>1633 kJ, 390 kcal</v>
          </cell>
          <cell r="I62" t="str">
            <v>1884 kJ, 450 kcal</v>
          </cell>
          <cell r="K62" t="str">
            <v>1675 kJ, 400 kcal</v>
          </cell>
          <cell r="M62" t="str">
            <v>1884 kJ, 450 kcal</v>
          </cell>
          <cell r="O62" t="str">
            <v>1633 kJ, 390 kcal</v>
          </cell>
        </row>
        <row r="64">
          <cell r="A64" t="str">
            <v>a-jaus1</v>
          </cell>
          <cell r="B64" t="str">
            <v>ABEND-
JAUSE</v>
          </cell>
          <cell r="C64" t="str">
            <v xml:space="preserve">Klare Gemüsesuppe </v>
          </cell>
          <cell r="D64" t="str">
            <v>L</v>
          </cell>
          <cell r="E64" t="str">
            <v>Edamer</v>
          </cell>
          <cell r="F64" t="str">
            <v>A,G,L</v>
          </cell>
          <cell r="G64" t="str">
            <v>Pikantwurst</v>
          </cell>
          <cell r="I64" t="str">
            <v>Topfenaufstrich</v>
          </cell>
          <cell r="J64" t="str">
            <v>A,G</v>
          </cell>
          <cell r="K64" t="str">
            <v>Gemüsecreme-</v>
          </cell>
          <cell r="L64" t="str">
            <v>O,C</v>
          </cell>
          <cell r="M64" t="str">
            <v>Käseplatte</v>
          </cell>
          <cell r="N64" t="str">
            <v>G</v>
          </cell>
          <cell r="O64" t="str">
            <v>Schweinsbraten</v>
          </cell>
          <cell r="P64" t="str">
            <v>L</v>
          </cell>
        </row>
        <row r="65">
          <cell r="A65" t="str">
            <v>a-jaus2</v>
          </cell>
          <cell r="C65" t="str">
            <v xml:space="preserve">mit Reibteig </v>
          </cell>
          <cell r="D65" t="str">
            <v>A,,C</v>
          </cell>
          <cell r="E65" t="str">
            <v>mit Brot</v>
          </cell>
          <cell r="F65" t="str">
            <v>A,F,G</v>
          </cell>
          <cell r="G65" t="str">
            <v xml:space="preserve">aufs Brot </v>
          </cell>
          <cell r="H65" t="str">
            <v>A,F,G</v>
          </cell>
          <cell r="I65" t="str">
            <v>mit frischem</v>
          </cell>
          <cell r="K65" t="str">
            <v>suppe</v>
          </cell>
          <cell r="M65" t="str">
            <v>mit Gurken</v>
          </cell>
          <cell r="O65" t="str">
            <v xml:space="preserve">mit Gurkerl, Tomaten </v>
          </cell>
          <cell r="P65" t="str">
            <v>O</v>
          </cell>
        </row>
        <row r="66">
          <cell r="A66" t="str">
            <v>a-jaus3</v>
          </cell>
          <cell r="C66" t="str">
            <v xml:space="preserve">und Brot </v>
          </cell>
          <cell r="D66" t="str">
            <v>A,F,G</v>
          </cell>
          <cell r="G66" t="str">
            <v>mit Tomate</v>
          </cell>
          <cell r="H66" t="str">
            <v>M</v>
          </cell>
          <cell r="I66" t="str">
            <v>Schnittlauch</v>
          </cell>
          <cell r="M66" t="str">
            <v>und Brot</v>
          </cell>
          <cell r="N66" t="str">
            <v>A,F,G</v>
          </cell>
          <cell r="O66" t="str">
            <v>Kren und Brot</v>
          </cell>
          <cell r="P66" t="str">
            <v>A,F,G,O</v>
          </cell>
        </row>
        <row r="67">
          <cell r="A67" t="str">
            <v>a-jaus4</v>
          </cell>
          <cell r="C67" t="str">
            <v>Diabetiker geeignet</v>
          </cell>
          <cell r="E67" t="str">
            <v>Diabetiker geeignet</v>
          </cell>
          <cell r="G67" t="str">
            <v>Diabetiker geeignet</v>
          </cell>
          <cell r="I67" t="str">
            <v>Diabetiker geeignet</v>
          </cell>
          <cell r="K67" t="str">
            <v>Diabetiker geeignet</v>
          </cell>
          <cell r="M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1717 kJ, 410 kcal</v>
          </cell>
          <cell r="E68" t="str">
            <v>1339 kJ, 320 kcal</v>
          </cell>
          <cell r="G68" t="str">
            <v>1549 kJ, 370 kcal</v>
          </cell>
          <cell r="I68" t="str">
            <v>1339 KJ / 320 kcal</v>
          </cell>
          <cell r="K68" t="str">
            <v>2428 kJ, 580kcal</v>
          </cell>
          <cell r="M68" t="str">
            <v>1424 kJ, 340 kcal</v>
          </cell>
          <cell r="O68" t="str">
            <v>1718 kJ, 410kcal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4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6</v>
          </cell>
          <cell r="C3" t="str">
            <v>MO</v>
          </cell>
          <cell r="D3" t="str">
            <v>GPD</v>
          </cell>
          <cell r="E3" t="str">
            <v>DI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6</v>
          </cell>
          <cell r="C6">
            <v>44599</v>
          </cell>
          <cell r="D6">
            <v>44605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 xml:space="preserve">Tomatensuppe </v>
          </cell>
          <cell r="E9" t="str">
            <v xml:space="preserve">Gemüsesuppe </v>
          </cell>
          <cell r="F9" t="str">
            <v>L</v>
          </cell>
          <cell r="G9" t="str">
            <v>Minestrone</v>
          </cell>
          <cell r="H9" t="str">
            <v>A,G,L</v>
          </cell>
          <cell r="I9" t="str">
            <v>Lauchcremesuppe</v>
          </cell>
          <cell r="J9" t="str">
            <v>AG</v>
          </cell>
          <cell r="K9" t="str">
            <v>Knoblauch-</v>
          </cell>
          <cell r="L9" t="str">
            <v>A, G</v>
          </cell>
          <cell r="M9" t="str">
            <v xml:space="preserve">Rindsuppe </v>
          </cell>
          <cell r="N9" t="str">
            <v>L</v>
          </cell>
          <cell r="O9" t="str">
            <v>Klare Suppe</v>
          </cell>
          <cell r="P9" t="str">
            <v>L</v>
          </cell>
        </row>
        <row r="10">
          <cell r="A10" t="str">
            <v>su2</v>
          </cell>
          <cell r="C10" t="str">
            <v xml:space="preserve">mit Reis </v>
          </cell>
          <cell r="D10" t="str">
            <v>L</v>
          </cell>
          <cell r="E10" t="str">
            <v xml:space="preserve">mit Backerbsen </v>
          </cell>
          <cell r="F10" t="str">
            <v>A,C</v>
          </cell>
          <cell r="G10" t="str">
            <v>(italienische Gemüsesuppe)</v>
          </cell>
          <cell r="I10" t="str">
            <v xml:space="preserve">mit Kartoffelwürfel </v>
          </cell>
          <cell r="K10" t="str">
            <v>cremesuppe</v>
          </cell>
          <cell r="M10" t="str">
            <v>mit Grießnockerl</v>
          </cell>
          <cell r="N10" t="str">
            <v>A,C,G</v>
          </cell>
          <cell r="O10" t="str">
            <v>mit Sternchen</v>
          </cell>
          <cell r="P10" t="str">
            <v>A,C</v>
          </cell>
        </row>
        <row r="11">
          <cell r="A11" t="str">
            <v>su3</v>
          </cell>
          <cell r="C11" t="str">
            <v>419 kJ, 100kcal</v>
          </cell>
          <cell r="E11" t="str">
            <v>502 kJ, 120 kcal</v>
          </cell>
          <cell r="G11" t="str">
            <v>632 kJ, 151 kcal</v>
          </cell>
          <cell r="I11" t="str">
            <v>461 kJ, 110 kcal</v>
          </cell>
          <cell r="K11" t="str">
            <v>419 kJ, 100kcal</v>
          </cell>
          <cell r="M11" t="str">
            <v xml:space="preserve">628 kJ / 150 kcal </v>
          </cell>
          <cell r="O11" t="str">
            <v>670 kJ / 160 kcal</v>
          </cell>
        </row>
        <row r="13">
          <cell r="A13" t="str">
            <v>kö1</v>
          </cell>
          <cell r="B13" t="str">
            <v>KÖSTLICH BEWÄHRT</v>
          </cell>
          <cell r="C13" t="str">
            <v xml:space="preserve">Tiroler Gröstel </v>
          </cell>
          <cell r="D13" t="str">
            <v>M</v>
          </cell>
          <cell r="E13" t="str">
            <v>Surbraten</v>
          </cell>
          <cell r="F13" t="str">
            <v>M</v>
          </cell>
          <cell r="G13" t="str">
            <v>Brathendl</v>
          </cell>
          <cell r="H13" t="str">
            <v>A</v>
          </cell>
          <cell r="I13" t="str">
            <v>Spaghetti</v>
          </cell>
          <cell r="J13" t="str">
            <v>A,C</v>
          </cell>
          <cell r="K13" t="str">
            <v xml:space="preserve">Fischfilet </v>
          </cell>
          <cell r="L13" t="str">
            <v>D,A,C</v>
          </cell>
          <cell r="M13" t="str">
            <v xml:space="preserve">Szegediner </v>
          </cell>
          <cell r="O13" t="str">
            <v xml:space="preserve">Pariser Schnitzel </v>
          </cell>
          <cell r="P13" t="str">
            <v>A,C,G</v>
          </cell>
        </row>
        <row r="14">
          <cell r="A14" t="str">
            <v>kö2</v>
          </cell>
          <cell r="C14" t="str">
            <v xml:space="preserve">mit Krautsalat </v>
          </cell>
          <cell r="E14" t="str">
            <v>mit Petersilien-</v>
          </cell>
          <cell r="G14" t="str">
            <v>mit Semmelfülle</v>
          </cell>
          <cell r="H14" t="str">
            <v>A,C,F,G,H,L</v>
          </cell>
          <cell r="I14" t="str">
            <v>Bolognese</v>
          </cell>
          <cell r="K14" t="str">
            <v>gebraten</v>
          </cell>
          <cell r="M14" t="str">
            <v>Krautfleisch</v>
          </cell>
          <cell r="N14" t="str">
            <v>A,O</v>
          </cell>
          <cell r="O14" t="str">
            <v>mit Petersilkartoffel</v>
          </cell>
          <cell r="P14" t="str">
            <v>L</v>
          </cell>
        </row>
        <row r="15">
          <cell r="A15" t="str">
            <v>kö3</v>
          </cell>
          <cell r="E15" t="str">
            <v>kartoffel</v>
          </cell>
          <cell r="G15" t="str">
            <v xml:space="preserve">und Salat </v>
          </cell>
          <cell r="H15" t="str">
            <v>O</v>
          </cell>
          <cell r="I15" t="str">
            <v>mit Salat</v>
          </cell>
          <cell r="J15" t="str">
            <v>O</v>
          </cell>
          <cell r="K15" t="str">
            <v>mit Reis</v>
          </cell>
          <cell r="M15" t="str">
            <v>mit Brot</v>
          </cell>
          <cell r="N15" t="str">
            <v>A,F,G</v>
          </cell>
          <cell r="O15" t="str">
            <v xml:space="preserve">und Blattsalat </v>
          </cell>
          <cell r="P15" t="str">
            <v>G</v>
          </cell>
        </row>
        <row r="16">
          <cell r="A16" t="str">
            <v>kö4</v>
          </cell>
          <cell r="E16" t="str">
            <v>und Karottensalat</v>
          </cell>
          <cell r="K16" t="str">
            <v xml:space="preserve">und Rahmgurkensalat </v>
          </cell>
          <cell r="L16" t="str">
            <v>O,G</v>
          </cell>
        </row>
        <row r="17">
          <cell r="A17" t="str">
            <v>kö5</v>
          </cell>
          <cell r="C17" t="str">
            <v>3014 kJ, 720 kcal</v>
          </cell>
          <cell r="E17" t="str">
            <v>2428 kJ, 580 kcal</v>
          </cell>
          <cell r="G17" t="str">
            <v>2856 kJ, 680 kcal</v>
          </cell>
          <cell r="I17" t="str">
            <v>3014kJ, 720 kcal</v>
          </cell>
          <cell r="K17" t="str">
            <v>3559 kJ, 850 kcal</v>
          </cell>
          <cell r="M17" t="str">
            <v>2889 kJ / 690 kcal</v>
          </cell>
          <cell r="O17" t="str">
            <v>3391 kJ, 810 kcal</v>
          </cell>
        </row>
        <row r="19">
          <cell r="A19" t="str">
            <v>veg1</v>
          </cell>
          <cell r="B19" t="str">
            <v>VEGE-
TARISCH
Aktiv</v>
          </cell>
          <cell r="C19" t="str">
            <v>Reisauflauf</v>
          </cell>
          <cell r="D19" t="str">
            <v>A, C,G</v>
          </cell>
          <cell r="E19" t="str">
            <v xml:space="preserve">Heidensterz </v>
          </cell>
          <cell r="F19" t="str">
            <v>A</v>
          </cell>
          <cell r="G19" t="str">
            <v>Schupfnudeln</v>
          </cell>
          <cell r="H19" t="str">
            <v>A, C, G,H</v>
          </cell>
          <cell r="I19" t="str">
            <v>Geröstete Knödel</v>
          </cell>
          <cell r="J19" t="str">
            <v>G, C</v>
          </cell>
          <cell r="K19" t="str">
            <v>Gemüsepfanne</v>
          </cell>
          <cell r="L19" t="str">
            <v>A, C</v>
          </cell>
          <cell r="M19" t="str">
            <v>Milchrahmstrudel</v>
          </cell>
          <cell r="N19" t="str">
            <v>A,C,G</v>
          </cell>
          <cell r="O19" t="str">
            <v>Penne</v>
          </cell>
          <cell r="P19" t="str">
            <v>AC</v>
          </cell>
        </row>
        <row r="20">
          <cell r="A20" t="str">
            <v>veg2</v>
          </cell>
          <cell r="C20" t="str">
            <v xml:space="preserve">mit </v>
          </cell>
          <cell r="E20" t="str">
            <v>mit Milch</v>
          </cell>
          <cell r="F20" t="str">
            <v>G</v>
          </cell>
          <cell r="G20" t="str">
            <v>mit Nüsse</v>
          </cell>
          <cell r="H20" t="str">
            <v>H</v>
          </cell>
          <cell r="I20" t="str">
            <v>mit Ei</v>
          </cell>
          <cell r="J20" t="str">
            <v>A,C,F,L,O,N</v>
          </cell>
          <cell r="K20" t="str">
            <v xml:space="preserve"> mit Salat</v>
          </cell>
          <cell r="L20" t="str">
            <v>G</v>
          </cell>
          <cell r="M20" t="str">
            <v xml:space="preserve">mit Vanillesauce </v>
          </cell>
          <cell r="N20" t="str">
            <v>G</v>
          </cell>
          <cell r="O20" t="str">
            <v>mit Käsesauce</v>
          </cell>
          <cell r="P20" t="str">
            <v>G</v>
          </cell>
        </row>
        <row r="21">
          <cell r="A21" t="str">
            <v>veg3</v>
          </cell>
          <cell r="C21" t="str">
            <v>Apfelkompott</v>
          </cell>
          <cell r="G21" t="str">
            <v>und Apfelmus</v>
          </cell>
          <cell r="I21" t="str">
            <v>und Salat</v>
          </cell>
          <cell r="J21" t="str">
            <v>O</v>
          </cell>
          <cell r="L21" t="str">
            <v>O</v>
          </cell>
          <cell r="O21" t="str">
            <v>und Blattsalat</v>
          </cell>
          <cell r="P21" t="str">
            <v>O</v>
          </cell>
        </row>
        <row r="22">
          <cell r="A22" t="str">
            <v>veg4</v>
          </cell>
        </row>
        <row r="23">
          <cell r="A23" t="str">
            <v>veg5</v>
          </cell>
          <cell r="C23" t="str">
            <v>2973 kJ, 710 kcal</v>
          </cell>
          <cell r="E23" t="str">
            <v>2879 kJ / 688 kcal</v>
          </cell>
          <cell r="G23" t="str">
            <v>3056 kJ / 730 kcal</v>
          </cell>
          <cell r="I23" t="str">
            <v>2159 kJ, 516 kcal</v>
          </cell>
          <cell r="K23" t="str">
            <v>2428 kJ, 580 kcal</v>
          </cell>
          <cell r="M23" t="str">
            <v>2973 kJ, 710 kcal</v>
          </cell>
          <cell r="O23" t="str">
            <v>2594 kJ, 620 kcal</v>
          </cell>
        </row>
        <row r="25">
          <cell r="A25" t="str">
            <v>diab1</v>
          </cell>
          <cell r="B25" t="str">
            <v>DIABETIKER
MENÜ</v>
          </cell>
          <cell r="C25" t="str">
            <v xml:space="preserve">Tiroler Gröstel </v>
          </cell>
          <cell r="D25" t="str">
            <v>M</v>
          </cell>
          <cell r="E25" t="str">
            <v>Surbraten</v>
          </cell>
          <cell r="F25" t="str">
            <v>M</v>
          </cell>
          <cell r="G25" t="str">
            <v>Brathendl</v>
          </cell>
          <cell r="H25" t="str">
            <v>A</v>
          </cell>
          <cell r="I25" t="str">
            <v>Spaghetti</v>
          </cell>
          <cell r="J25" t="str">
            <v>A,C</v>
          </cell>
          <cell r="K25" t="str">
            <v>Gemüsepfanne</v>
          </cell>
          <cell r="L25" t="str">
            <v>A, C</v>
          </cell>
          <cell r="M25" t="str">
            <v xml:space="preserve">Szegediner </v>
          </cell>
          <cell r="O25" t="str">
            <v>Penne</v>
          </cell>
          <cell r="P25" t="str">
            <v>AC</v>
          </cell>
        </row>
        <row r="26">
          <cell r="A26" t="str">
            <v>diab2</v>
          </cell>
          <cell r="C26" t="str">
            <v xml:space="preserve">mit Krautsalat </v>
          </cell>
          <cell r="E26" t="str">
            <v>mit Petersilien-</v>
          </cell>
          <cell r="G26" t="str">
            <v>mit Semmelfülle</v>
          </cell>
          <cell r="H26" t="str">
            <v>A,C,F,G,H,L</v>
          </cell>
          <cell r="I26" t="str">
            <v>Bolognese</v>
          </cell>
          <cell r="K26" t="str">
            <v xml:space="preserve"> mit Salat</v>
          </cell>
          <cell r="L26" t="str">
            <v>G</v>
          </cell>
          <cell r="M26" t="str">
            <v>Krautfleisch</v>
          </cell>
          <cell r="N26" t="str">
            <v>A,O</v>
          </cell>
          <cell r="O26" t="str">
            <v>mit Käsesauce</v>
          </cell>
          <cell r="P26" t="str">
            <v>G</v>
          </cell>
        </row>
        <row r="27">
          <cell r="A27" t="str">
            <v>diab3</v>
          </cell>
          <cell r="E27" t="str">
            <v>kartoffel</v>
          </cell>
          <cell r="G27" t="str">
            <v xml:space="preserve">und Salat </v>
          </cell>
          <cell r="H27" t="str">
            <v>O</v>
          </cell>
          <cell r="I27" t="str">
            <v>mit Salat</v>
          </cell>
          <cell r="J27" t="str">
            <v>O</v>
          </cell>
          <cell r="L27" t="str">
            <v>O</v>
          </cell>
          <cell r="M27" t="str">
            <v>mit Brot</v>
          </cell>
          <cell r="N27" t="str">
            <v>A,F,G</v>
          </cell>
          <cell r="O27" t="str">
            <v>und Blattsalat</v>
          </cell>
          <cell r="P27" t="str">
            <v>O</v>
          </cell>
        </row>
        <row r="28">
          <cell r="A28" t="str">
            <v>diab4</v>
          </cell>
          <cell r="E28" t="str">
            <v>und Karottensalat</v>
          </cell>
        </row>
        <row r="29">
          <cell r="A29" t="str">
            <v>diab5</v>
          </cell>
          <cell r="C29" t="str">
            <v>3014 kJ, 720 kcal</v>
          </cell>
          <cell r="E29" t="str">
            <v>2428 kJ, 580 kcal</v>
          </cell>
          <cell r="G29" t="str">
            <v>2856 kJ, 680 kcal</v>
          </cell>
          <cell r="I29" t="str">
            <v>3014kJ, 720 kcal</v>
          </cell>
          <cell r="K29" t="str">
            <v>2428 kJ, 580 kcal</v>
          </cell>
          <cell r="M29" t="str">
            <v>2889 kJ / 690 kcal</v>
          </cell>
          <cell r="O29" t="str">
            <v>2594 kJ, 620 kcal</v>
          </cell>
        </row>
        <row r="30">
          <cell r="A30">
            <v>26</v>
          </cell>
        </row>
        <row r="31">
          <cell r="A31">
            <v>27</v>
          </cell>
          <cell r="B31" t="str">
            <v>Diverse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8">
          <cell r="A38" t="str">
            <v>dessA1</v>
          </cell>
          <cell r="B38" t="str">
            <v>DESSERT</v>
          </cell>
          <cell r="C38" t="str">
            <v>Fruchtmus</v>
          </cell>
          <cell r="E38" t="str">
            <v xml:space="preserve">Naturjoghurt mit Beeren </v>
          </cell>
          <cell r="F38" t="str">
            <v>G</v>
          </cell>
          <cell r="G38" t="str">
            <v>Obst</v>
          </cell>
          <cell r="I38" t="str">
            <v>Fruchtmus</v>
          </cell>
          <cell r="K38" t="str">
            <v>Marillenkompott</v>
          </cell>
          <cell r="M38" t="str">
            <v>Naturjoghurt</v>
          </cell>
          <cell r="N38" t="str">
            <v>G</v>
          </cell>
          <cell r="O38" t="str">
            <v>Obst</v>
          </cell>
        </row>
        <row r="39">
          <cell r="A39" t="str">
            <v>dessA2</v>
          </cell>
          <cell r="C39" t="str">
            <v>418 kJ, 100 kcal</v>
          </cell>
          <cell r="E39" t="str">
            <v>628 kJ, 150 kcal</v>
          </cell>
          <cell r="G39" t="str">
            <v>1047 kJ, 250 kcal</v>
          </cell>
          <cell r="I39" t="str">
            <v>460 kJ, 110 kcal</v>
          </cell>
          <cell r="K39" t="str">
            <v>335 kJ, 80 kcal</v>
          </cell>
          <cell r="M39" t="str">
            <v>410 kJ, 100 kcal</v>
          </cell>
          <cell r="O39" t="str">
            <v>335 kJ, 80 kcal</v>
          </cell>
        </row>
        <row r="40">
          <cell r="A40" t="str">
            <v>dessB1</v>
          </cell>
          <cell r="C40" t="str">
            <v>Bananenkuchen</v>
          </cell>
          <cell r="D40" t="str">
            <v>A,C,G,F,H</v>
          </cell>
          <cell r="E40" t="str">
            <v>Nusskuchen</v>
          </cell>
          <cell r="F40" t="str">
            <v>A, C, G, F, H</v>
          </cell>
          <cell r="G40" t="str">
            <v>Apfelstrudel</v>
          </cell>
          <cell r="H40" t="str">
            <v>A,C,G</v>
          </cell>
          <cell r="I40" t="str">
            <v>Obstkuchen</v>
          </cell>
          <cell r="J40" t="str">
            <v>A,C,G</v>
          </cell>
          <cell r="K40" t="str">
            <v>Rumschnitte</v>
          </cell>
          <cell r="L40" t="str">
            <v>ACFGH</v>
          </cell>
          <cell r="M40" t="str">
            <v>Biskuitrolade</v>
          </cell>
          <cell r="N40" t="str">
            <v>A,C,G,F</v>
          </cell>
          <cell r="O40" t="str">
            <v>Sacherschnitte</v>
          </cell>
          <cell r="P40" t="str">
            <v>A,C,G</v>
          </cell>
        </row>
        <row r="41">
          <cell r="A41" t="str">
            <v>dessB2</v>
          </cell>
          <cell r="C41" t="str">
            <v xml:space="preserve">1170 kJ, 280 kcal </v>
          </cell>
          <cell r="E41" t="str">
            <v>1171 kJ, 280 kcal</v>
          </cell>
          <cell r="G41" t="str">
            <v>1004kJ / 240 kcal</v>
          </cell>
          <cell r="I41" t="str">
            <v>1505KJ, 360kcal</v>
          </cell>
          <cell r="K41" t="str">
            <v>1591 kJ, 380 kcal</v>
          </cell>
          <cell r="M41" t="str">
            <v>1267 kJ/ 302 kcal</v>
          </cell>
          <cell r="O41" t="str">
            <v>1172kJ, 280 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</row>
        <row r="46">
          <cell r="A46">
            <v>40</v>
          </cell>
          <cell r="B46" t="str">
            <v>Diverse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>Leberstreichwurst</v>
          </cell>
          <cell r="D52" t="str">
            <v>G</v>
          </cell>
          <cell r="E52" t="str">
            <v xml:space="preserve">Frankfurter </v>
          </cell>
          <cell r="G52" t="str">
            <v xml:space="preserve">Nudelsalat </v>
          </cell>
          <cell r="H52" t="str">
            <v>A</v>
          </cell>
          <cell r="I52" t="str">
            <v>Eiaufstrich</v>
          </cell>
          <cell r="J52" t="str">
            <v>C,G</v>
          </cell>
          <cell r="K52" t="str">
            <v>Fisolengulasch</v>
          </cell>
          <cell r="L52" t="str">
            <v>A,L</v>
          </cell>
          <cell r="M52" t="str">
            <v xml:space="preserve">Gekochte Kartoffeln </v>
          </cell>
          <cell r="O52" t="str">
            <v>Geselchtes</v>
          </cell>
        </row>
        <row r="53">
          <cell r="A53" t="str">
            <v>a-kö2</v>
          </cell>
          <cell r="C53" t="str">
            <v xml:space="preserve">aufs Brot </v>
          </cell>
          <cell r="D53" t="str">
            <v>A,F,G</v>
          </cell>
          <cell r="E53" t="str">
            <v xml:space="preserve">mit Senf, Kren </v>
          </cell>
          <cell r="F53" t="str">
            <v>M,O</v>
          </cell>
          <cell r="G53" t="str">
            <v xml:space="preserve">mit Mayonaise, </v>
          </cell>
          <cell r="H53" t="str">
            <v>C,G,O,M</v>
          </cell>
          <cell r="I53" t="str">
            <v>mit Paprika</v>
          </cell>
          <cell r="K53" t="str">
            <v xml:space="preserve">mit Brot </v>
          </cell>
          <cell r="L53" t="str">
            <v>A,F,G</v>
          </cell>
          <cell r="M53" t="str">
            <v>mit Buttermilch</v>
          </cell>
          <cell r="N53" t="str">
            <v>G</v>
          </cell>
          <cell r="O53" t="str">
            <v>aufs Brot</v>
          </cell>
          <cell r="P53" t="str">
            <v>A,F,G</v>
          </cell>
        </row>
        <row r="54">
          <cell r="A54" t="str">
            <v>a-kö3</v>
          </cell>
          <cell r="C54" t="str">
            <v xml:space="preserve">mit Paprika </v>
          </cell>
          <cell r="E54" t="str">
            <v>und Semmel</v>
          </cell>
          <cell r="F54" t="str">
            <v>A,F</v>
          </cell>
          <cell r="G54" t="str">
            <v xml:space="preserve">Gemüse und Brot </v>
          </cell>
          <cell r="H54" t="str">
            <v>A,F,G</v>
          </cell>
          <cell r="I54" t="str">
            <v>und Brot</v>
          </cell>
          <cell r="J54" t="str">
            <v>A,F,G</v>
          </cell>
          <cell r="O54" t="str">
            <v>mit Kren und Gurke</v>
          </cell>
          <cell r="P54" t="str">
            <v>O</v>
          </cell>
        </row>
        <row r="55">
          <cell r="A55" t="str">
            <v>a-kö4</v>
          </cell>
          <cell r="E55" t="str">
            <v>Diabetiker geeignet</v>
          </cell>
          <cell r="I55" t="str">
            <v>Diabetiker geeignet</v>
          </cell>
          <cell r="K55" t="str">
            <v>Diabetiker geeignet</v>
          </cell>
          <cell r="M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2219 kJ, 530 kcal</v>
          </cell>
          <cell r="E56" t="str">
            <v>1633kJ, 390 kcal</v>
          </cell>
          <cell r="G56" t="str">
            <v>2219 kJ, 530 kcal</v>
          </cell>
          <cell r="I56" t="str">
            <v>1883 kJ, 450 kcal</v>
          </cell>
          <cell r="K56" t="str">
            <v>1883 kJ, 450 kcal</v>
          </cell>
          <cell r="M56" t="str">
            <v>1883 kJ, 450 kcal</v>
          </cell>
          <cell r="O56" t="str">
            <v>2008 kJ, 480 kcal</v>
          </cell>
        </row>
        <row r="58">
          <cell r="A58" t="str">
            <v>a-ms1</v>
          </cell>
          <cell r="B58" t="str">
            <v>MAHL
SPEZIAL</v>
          </cell>
          <cell r="C58" t="str">
            <v>Polentabrei</v>
          </cell>
          <cell r="D58" t="str">
            <v>G</v>
          </cell>
          <cell r="E58" t="str">
            <v xml:space="preserve">Einbrennsuppe </v>
          </cell>
          <cell r="F58" t="str">
            <v>A,L</v>
          </cell>
          <cell r="G58" t="str">
            <v xml:space="preserve">Kartoffelbrei mit </v>
          </cell>
          <cell r="H58" t="str">
            <v xml:space="preserve">AG </v>
          </cell>
          <cell r="I58" t="str">
            <v>Grießkoch</v>
          </cell>
          <cell r="J58" t="str">
            <v>AG</v>
          </cell>
          <cell r="K58" t="str">
            <v>Erbsencreme-</v>
          </cell>
          <cell r="L58" t="str">
            <v>G</v>
          </cell>
          <cell r="M58" t="str">
            <v>Haferbrei</v>
          </cell>
          <cell r="N58" t="str">
            <v>AG</v>
          </cell>
          <cell r="O58" t="str">
            <v>Milchreis</v>
          </cell>
          <cell r="P58" t="str">
            <v>G</v>
          </cell>
        </row>
        <row r="59">
          <cell r="A59" t="str">
            <v>a-ms2</v>
          </cell>
          <cell r="E59" t="str">
            <v>mit Eiflaum</v>
          </cell>
          <cell r="F59" t="str">
            <v>C</v>
          </cell>
          <cell r="G59" t="str">
            <v>Spinat</v>
          </cell>
          <cell r="K59" t="str">
            <v>suppe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2010 kJ, 480 kcal</v>
          </cell>
          <cell r="E62" t="str">
            <v>1884 kJ, 450 kcal</v>
          </cell>
          <cell r="G62" t="str">
            <v>2010 kJ, 480 kcal</v>
          </cell>
          <cell r="I62" t="str">
            <v>1884 kJ, 450 kcal</v>
          </cell>
          <cell r="K62" t="str">
            <v>1758 kJ, 420 kcal</v>
          </cell>
          <cell r="M62" t="str">
            <v>1633 kJ, 390 kcal</v>
          </cell>
          <cell r="O62" t="str">
            <v>1884 kJ, 450 kcal</v>
          </cell>
        </row>
        <row r="64">
          <cell r="A64" t="str">
            <v>a-jaus1</v>
          </cell>
          <cell r="B64" t="str">
            <v>ABEND-
JAUSE</v>
          </cell>
          <cell r="C64" t="str">
            <v>Kräutercremesuppe</v>
          </cell>
          <cell r="D64" t="str">
            <v>A,G,L</v>
          </cell>
          <cell r="E64" t="str">
            <v>Brot mit Butter,</v>
          </cell>
          <cell r="F64" t="str">
            <v>A,F,G</v>
          </cell>
          <cell r="G64" t="str">
            <v>Gemüseeintopf</v>
          </cell>
          <cell r="H64" t="str">
            <v>A,L</v>
          </cell>
          <cell r="I64" t="str">
            <v>Schinken-Käse-</v>
          </cell>
          <cell r="J64" t="str">
            <v>A, C, L,F</v>
          </cell>
          <cell r="K64" t="str">
            <v>Lachsaufstrich</v>
          </cell>
          <cell r="L64" t="str">
            <v>D,G</v>
          </cell>
          <cell r="M64" t="str">
            <v>Grammelschmalz</v>
          </cell>
          <cell r="O64" t="str">
            <v>Geselchtes</v>
          </cell>
        </row>
        <row r="65">
          <cell r="A65" t="str">
            <v>a-jaus2</v>
          </cell>
          <cell r="C65" t="str">
            <v>mit Brot</v>
          </cell>
          <cell r="D65" t="str">
            <v>A,F,G</v>
          </cell>
          <cell r="E65" t="str">
            <v xml:space="preserve">Marmelade </v>
          </cell>
          <cell r="G65" t="str">
            <v>mit Brot</v>
          </cell>
          <cell r="H65" t="str">
            <v>A,F,G</v>
          </cell>
          <cell r="I65" t="str">
            <v xml:space="preserve">Toast </v>
          </cell>
          <cell r="K65" t="str">
            <v>mit Schnittlauch</v>
          </cell>
          <cell r="M65" t="str">
            <v xml:space="preserve">aufs Brot mit </v>
          </cell>
          <cell r="N65" t="str">
            <v>A,F,G</v>
          </cell>
          <cell r="O65" t="str">
            <v>aufs Brot</v>
          </cell>
          <cell r="P65" t="str">
            <v>A,F,G</v>
          </cell>
        </row>
        <row r="66">
          <cell r="A66" t="str">
            <v>a-jaus3</v>
          </cell>
          <cell r="E66" t="str">
            <v>und warmer Milch</v>
          </cell>
          <cell r="F66" t="str">
            <v>G</v>
          </cell>
          <cell r="I66" t="str">
            <v>mit Ketchup</v>
          </cell>
          <cell r="K66" t="str">
            <v xml:space="preserve">aufs Brot </v>
          </cell>
          <cell r="L66" t="str">
            <v>A.F,G</v>
          </cell>
          <cell r="M66" t="str">
            <v>rotem Zwiebel</v>
          </cell>
          <cell r="O66" t="str">
            <v>mit Kren und Gurke</v>
          </cell>
          <cell r="P66" t="str">
            <v>O</v>
          </cell>
        </row>
        <row r="67">
          <cell r="A67" t="str">
            <v>a-jaus4</v>
          </cell>
          <cell r="C67" t="str">
            <v>Diabetiker geeignet</v>
          </cell>
          <cell r="G67" t="str">
            <v>Diabetiker geeignet</v>
          </cell>
          <cell r="K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1339 kJ, 320 kcal</v>
          </cell>
          <cell r="E68" t="str">
            <v>1633kJ, 390 kcal</v>
          </cell>
          <cell r="G68" t="str">
            <v>1717 kJ, 410 kcal</v>
          </cell>
          <cell r="I68" t="str">
            <v>1932 kJ, 460 kcal</v>
          </cell>
          <cell r="K68" t="str">
            <v>1339 KJ / 320 kcal</v>
          </cell>
          <cell r="M68" t="str">
            <v>1717 kJ, 410 kcal</v>
          </cell>
          <cell r="O68" t="str">
            <v>2008 kJ, 480 kcal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5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B3">
            <v>7</v>
          </cell>
          <cell r="C3" t="str">
            <v>MO</v>
          </cell>
          <cell r="D3" t="str">
            <v>GPD</v>
          </cell>
          <cell r="E3" t="str">
            <v>DI</v>
          </cell>
          <cell r="G3" t="str">
            <v>MI</v>
          </cell>
          <cell r="I3" t="str">
            <v>DO</v>
          </cell>
          <cell r="K3" t="str">
            <v>FR</v>
          </cell>
          <cell r="M3" t="str">
            <v>SA</v>
          </cell>
          <cell r="O3" t="str">
            <v>SO</v>
          </cell>
        </row>
        <row r="4">
          <cell r="B4" t="str">
            <v>Menüplan</v>
          </cell>
        </row>
        <row r="6">
          <cell r="A6" t="str">
            <v>Dat</v>
          </cell>
          <cell r="B6">
            <v>7</v>
          </cell>
          <cell r="C6">
            <v>44606</v>
          </cell>
          <cell r="D6">
            <v>44612</v>
          </cell>
        </row>
        <row r="7">
          <cell r="A7" t="str">
            <v>FT</v>
          </cell>
        </row>
        <row r="8">
          <cell r="B8" t="str">
            <v>Mittags</v>
          </cell>
          <cell r="C8" t="str">
            <v>Montag</v>
          </cell>
          <cell r="D8" t="str">
            <v xml:space="preserve"> Allergene</v>
          </cell>
          <cell r="E8" t="str">
            <v>Dienstag</v>
          </cell>
          <cell r="F8" t="str">
            <v xml:space="preserve"> Allergene</v>
          </cell>
          <cell r="G8" t="str">
            <v>Mittwoch</v>
          </cell>
          <cell r="H8" t="str">
            <v xml:space="preserve"> Allergene</v>
          </cell>
          <cell r="I8" t="str">
            <v>Donnerstag</v>
          </cell>
          <cell r="J8" t="str">
            <v xml:space="preserve"> Allergene</v>
          </cell>
          <cell r="K8" t="str">
            <v>Freitag</v>
          </cell>
          <cell r="L8" t="str">
            <v xml:space="preserve"> Allergene</v>
          </cell>
          <cell r="M8" t="str">
            <v>Samstag</v>
          </cell>
          <cell r="N8" t="str">
            <v xml:space="preserve"> Allergene</v>
          </cell>
          <cell r="O8" t="str">
            <v>Sonntag</v>
          </cell>
          <cell r="P8" t="str">
            <v xml:space="preserve"> Allergene</v>
          </cell>
        </row>
        <row r="9">
          <cell r="A9" t="str">
            <v>su1</v>
          </cell>
          <cell r="B9" t="str">
            <v>SUPPEN
TOPF</v>
          </cell>
          <cell r="C9" t="str">
            <v>Pastinakencremesuppe</v>
          </cell>
          <cell r="D9" t="str">
            <v>A,G,L</v>
          </cell>
          <cell r="E9" t="str">
            <v>Klare Suppe</v>
          </cell>
          <cell r="F9" t="str">
            <v>L</v>
          </cell>
          <cell r="G9" t="str">
            <v>Einbrennsuppe</v>
          </cell>
          <cell r="H9" t="str">
            <v>A,G,</v>
          </cell>
          <cell r="I9" t="str">
            <v>Bohnensuppe</v>
          </cell>
          <cell r="J9" t="str">
            <v>A,C,G,L</v>
          </cell>
          <cell r="K9" t="str">
            <v>Brokkolicreme-</v>
          </cell>
          <cell r="L9" t="str">
            <v>A,G,L</v>
          </cell>
          <cell r="M9" t="str">
            <v xml:space="preserve">Geflügelsuppe </v>
          </cell>
          <cell r="N9" t="str">
            <v>L,A</v>
          </cell>
          <cell r="O9" t="str">
            <v xml:space="preserve">Rindsuppe </v>
          </cell>
          <cell r="P9" t="str">
            <v>L</v>
          </cell>
        </row>
        <row r="10">
          <cell r="A10" t="str">
            <v>su2</v>
          </cell>
          <cell r="E10" t="str">
            <v>mit Frittaten</v>
          </cell>
          <cell r="F10" t="str">
            <v>A,C,G</v>
          </cell>
          <cell r="G10" t="str">
            <v>mit Ei</v>
          </cell>
          <cell r="H10" t="str">
            <v>C</v>
          </cell>
          <cell r="J10" t="str">
            <v>L</v>
          </cell>
          <cell r="K10" t="str">
            <v>suppe</v>
          </cell>
          <cell r="M10" t="str">
            <v>mit Gemüse</v>
          </cell>
          <cell r="O10" t="str">
            <v>mit Kräuterknödel</v>
          </cell>
          <cell r="P10" t="str">
            <v>A,C</v>
          </cell>
        </row>
        <row r="11">
          <cell r="A11" t="str">
            <v>su3</v>
          </cell>
          <cell r="C11" t="str">
            <v>502 kJ, 120 kcal</v>
          </cell>
          <cell r="E11" t="str">
            <v>377 kJ, 90 kcal</v>
          </cell>
          <cell r="G11" t="str">
            <v>502  kJ, 120 kcal</v>
          </cell>
          <cell r="I11" t="str">
            <v>461 kJ, 110 kcal</v>
          </cell>
          <cell r="K11" t="str">
            <v>502 kJ, 120 kcal</v>
          </cell>
          <cell r="M11" t="str">
            <v>419 kJ, 100kcal</v>
          </cell>
          <cell r="O11" t="str">
            <v>439 kJ, 105 kcal</v>
          </cell>
        </row>
        <row r="13">
          <cell r="A13" t="str">
            <v>kö1</v>
          </cell>
          <cell r="B13" t="str">
            <v>KÖSTLICH BEWÄHRT</v>
          </cell>
          <cell r="C13" t="str">
            <v xml:space="preserve">Steirisches Wurzelfleisch </v>
          </cell>
          <cell r="D13" t="str">
            <v>A,L</v>
          </cell>
          <cell r="E13" t="str">
            <v>Putenragout</v>
          </cell>
          <cell r="G13" t="str">
            <v>Schweinsbraten</v>
          </cell>
          <cell r="H13" t="str">
            <v>F</v>
          </cell>
          <cell r="I13" t="str">
            <v xml:space="preserve">Putenfilet im Saft </v>
          </cell>
          <cell r="J13" t="str">
            <v>L</v>
          </cell>
          <cell r="K13" t="str">
            <v>Gebratener Fisch</v>
          </cell>
          <cell r="L13" t="str">
            <v>AD</v>
          </cell>
          <cell r="M13" t="str">
            <v xml:space="preserve">Rindergeschnetzeltes </v>
          </cell>
          <cell r="O13" t="str">
            <v xml:space="preserve">Pariser Schnitzel </v>
          </cell>
          <cell r="P13" t="str">
            <v>A,C,G</v>
          </cell>
        </row>
        <row r="14">
          <cell r="A14" t="str">
            <v>kö2</v>
          </cell>
          <cell r="C14" t="str">
            <v xml:space="preserve">mit Salzkartoffeln </v>
          </cell>
          <cell r="E14" t="str">
            <v xml:space="preserve">in Kräutersauce </v>
          </cell>
          <cell r="F14" t="str">
            <v>A,G,L</v>
          </cell>
          <cell r="G14" t="str">
            <v>mit Sauerkraut</v>
          </cell>
          <cell r="H14" t="str">
            <v>O</v>
          </cell>
          <cell r="I14" t="str">
            <v xml:space="preserve">mit Butterreis </v>
          </cell>
          <cell r="J14" t="str">
            <v>A</v>
          </cell>
          <cell r="K14" t="str">
            <v>mit Gemüseebly</v>
          </cell>
          <cell r="L14" t="str">
            <v>AG</v>
          </cell>
          <cell r="M14" t="str">
            <v>"Stroganoff"</v>
          </cell>
          <cell r="O14" t="str">
            <v>mit Petersilkartoffel</v>
          </cell>
          <cell r="P14" t="str">
            <v>L</v>
          </cell>
        </row>
        <row r="15">
          <cell r="A15" t="str">
            <v>kö3</v>
          </cell>
          <cell r="C15" t="str">
            <v>und Kren</v>
          </cell>
          <cell r="D15" t="str">
            <v>O</v>
          </cell>
          <cell r="E15" t="str">
            <v xml:space="preserve">mit Reis </v>
          </cell>
          <cell r="F15" t="str">
            <v>L</v>
          </cell>
          <cell r="G15" t="str">
            <v>und Knödel</v>
          </cell>
          <cell r="H15" t="str">
            <v>A,C;G</v>
          </cell>
          <cell r="I15" t="str">
            <v xml:space="preserve">und Salat </v>
          </cell>
          <cell r="K15" t="str">
            <v>und Salat</v>
          </cell>
          <cell r="L15" t="str">
            <v>O</v>
          </cell>
          <cell r="M15" t="str">
            <v>mit Spiralen</v>
          </cell>
          <cell r="N15" t="str">
            <v>A</v>
          </cell>
          <cell r="O15" t="str">
            <v xml:space="preserve">und Blattsalat </v>
          </cell>
          <cell r="P15" t="str">
            <v>G</v>
          </cell>
        </row>
        <row r="16">
          <cell r="A16" t="str">
            <v>kö4</v>
          </cell>
          <cell r="E16" t="str">
            <v>und Salat</v>
          </cell>
          <cell r="F16" t="str">
            <v>G</v>
          </cell>
          <cell r="M16" t="str">
            <v xml:space="preserve">und Fisolensalat </v>
          </cell>
          <cell r="N16" t="str">
            <v>O</v>
          </cell>
        </row>
        <row r="17">
          <cell r="A17" t="str">
            <v>kö5</v>
          </cell>
          <cell r="C17" t="str">
            <v xml:space="preserve"> 2259 kJ / 540 kcal</v>
          </cell>
          <cell r="E17" t="str">
            <v>3014 kJ/720 kcal</v>
          </cell>
          <cell r="G17" t="str">
            <v>3088 kJ / 738 kcal</v>
          </cell>
          <cell r="I17" t="str">
            <v>1932 kJ, 460 kcal</v>
          </cell>
          <cell r="K17" t="str">
            <v>3559 kJ, 850 kcal</v>
          </cell>
          <cell r="M17" t="str">
            <v>2889 kJ, 690 kcal</v>
          </cell>
          <cell r="O17" t="str">
            <v>3391 kJ, 810 kcal</v>
          </cell>
        </row>
        <row r="19">
          <cell r="A19" t="str">
            <v>veg1</v>
          </cell>
          <cell r="B19" t="str">
            <v>VEGE-
TARISCH
Aktiv</v>
          </cell>
          <cell r="C19" t="str">
            <v xml:space="preserve">Gebackene </v>
          </cell>
          <cell r="D19" t="str">
            <v>A,C,G</v>
          </cell>
          <cell r="E19" t="str">
            <v xml:space="preserve">Topfennudeln </v>
          </cell>
          <cell r="F19" t="str">
            <v>A,G</v>
          </cell>
          <cell r="G19" t="str">
            <v xml:space="preserve">Germknödel </v>
          </cell>
          <cell r="H19" t="str">
            <v>A,C,G,H</v>
          </cell>
          <cell r="I19" t="str">
            <v>Bohnensterz</v>
          </cell>
          <cell r="J19" t="str">
            <v>A,G,C</v>
          </cell>
          <cell r="K19" t="str">
            <v>Käsespätzle</v>
          </cell>
          <cell r="L19" t="str">
            <v>A,C,G</v>
          </cell>
          <cell r="M19" t="str">
            <v>Topfennockerl</v>
          </cell>
          <cell r="N19" t="str">
            <v>A,C,G,H</v>
          </cell>
          <cell r="O19" t="str">
            <v xml:space="preserve">Kartoffelpuffer </v>
          </cell>
          <cell r="P19" t="str">
            <v>A,C,L</v>
          </cell>
        </row>
        <row r="20">
          <cell r="A20" t="str">
            <v>veg2</v>
          </cell>
          <cell r="C20" t="str">
            <v>Apfelspalten</v>
          </cell>
          <cell r="E20" t="str">
            <v xml:space="preserve">mit Salat </v>
          </cell>
          <cell r="F20" t="str">
            <v>O</v>
          </cell>
          <cell r="G20" t="str">
            <v xml:space="preserve">mit Mohnzucker </v>
          </cell>
          <cell r="I20" t="str">
            <v>mit Milch</v>
          </cell>
          <cell r="J20" t="str">
            <v>G</v>
          </cell>
          <cell r="K20" t="str">
            <v>mit Schnittlauch</v>
          </cell>
          <cell r="L20" t="str">
            <v>C</v>
          </cell>
          <cell r="M20" t="str">
            <v xml:space="preserve">gebröselt </v>
          </cell>
          <cell r="O20" t="str">
            <v xml:space="preserve">mit Schnittlauchdip </v>
          </cell>
          <cell r="P20" t="str">
            <v>C,G</v>
          </cell>
        </row>
        <row r="21">
          <cell r="A21" t="str">
            <v>veg3</v>
          </cell>
          <cell r="C21" t="str">
            <v>mit Zimtzucker</v>
          </cell>
          <cell r="G21" t="str">
            <v xml:space="preserve">und Butter </v>
          </cell>
          <cell r="K21" t="str">
            <v>und Blattsalat</v>
          </cell>
          <cell r="L21" t="str">
            <v>O</v>
          </cell>
          <cell r="M21" t="str">
            <v>mit Apfelmus</v>
          </cell>
          <cell r="O21" t="str">
            <v xml:space="preserve">und Salat </v>
          </cell>
        </row>
        <row r="22">
          <cell r="A22" t="str">
            <v>veg4</v>
          </cell>
        </row>
        <row r="23">
          <cell r="A23" t="str">
            <v>veg5</v>
          </cell>
          <cell r="C23" t="str">
            <v>2678 kJ, 640  kcal</v>
          </cell>
          <cell r="E23" t="str">
            <v>2176 kJ / 520 kcal</v>
          </cell>
          <cell r="G23" t="str">
            <v xml:space="preserve">2594 kJ / 620 kcal </v>
          </cell>
          <cell r="I23" t="str">
            <v>2658 kJ / 635 kcal</v>
          </cell>
          <cell r="K23" t="str">
            <v>2847 kJ, 680 kcal</v>
          </cell>
          <cell r="M23" t="str">
            <v>2762kJ, 660 kcal</v>
          </cell>
        </row>
        <row r="25">
          <cell r="A25" t="str">
            <v>diab1</v>
          </cell>
          <cell r="B25" t="str">
            <v>DIABETIKER
MENÜ</v>
          </cell>
          <cell r="C25" t="str">
            <v xml:space="preserve">Steirisches Wurzelfleisch </v>
          </cell>
          <cell r="D25" t="str">
            <v>A,L</v>
          </cell>
          <cell r="E25" t="str">
            <v xml:space="preserve">Topfennudeln </v>
          </cell>
          <cell r="F25" t="str">
            <v>A,G</v>
          </cell>
          <cell r="G25" t="str">
            <v>Schweinsbraten</v>
          </cell>
          <cell r="H25" t="str">
            <v>F</v>
          </cell>
          <cell r="I25" t="str">
            <v xml:space="preserve">Putenfilet im Saft </v>
          </cell>
          <cell r="J25" t="str">
            <v>L</v>
          </cell>
          <cell r="K25" t="str">
            <v>Gebratener Fisch</v>
          </cell>
          <cell r="L25" t="str">
            <v>AD</v>
          </cell>
          <cell r="M25" t="str">
            <v xml:space="preserve">Rindergeschnetzeltes </v>
          </cell>
          <cell r="O25" t="str">
            <v xml:space="preserve">Kartoffelpuffer </v>
          </cell>
          <cell r="P25" t="str">
            <v>A,C,L</v>
          </cell>
        </row>
        <row r="26">
          <cell r="A26" t="str">
            <v>diab2</v>
          </cell>
          <cell r="C26" t="str">
            <v xml:space="preserve">mit Salzkartoffeln </v>
          </cell>
          <cell r="E26" t="str">
            <v xml:space="preserve">mit Salat </v>
          </cell>
          <cell r="F26" t="str">
            <v>O</v>
          </cell>
          <cell r="G26" t="str">
            <v>mit Sauerkraut</v>
          </cell>
          <cell r="H26" t="str">
            <v>O</v>
          </cell>
          <cell r="I26" t="str">
            <v xml:space="preserve">mit Butterreis </v>
          </cell>
          <cell r="J26" t="str">
            <v>A</v>
          </cell>
          <cell r="K26" t="str">
            <v>mit Gemüseebly</v>
          </cell>
          <cell r="L26" t="str">
            <v>AG</v>
          </cell>
          <cell r="M26" t="str">
            <v>"Stroganoff"</v>
          </cell>
          <cell r="O26" t="str">
            <v xml:space="preserve">mit Schnittlauchdip </v>
          </cell>
          <cell r="P26" t="str">
            <v>C,G</v>
          </cell>
        </row>
        <row r="27">
          <cell r="A27" t="str">
            <v>diab3</v>
          </cell>
          <cell r="C27" t="str">
            <v>und Kren</v>
          </cell>
          <cell r="D27" t="str">
            <v>O</v>
          </cell>
          <cell r="G27" t="str">
            <v>und Knödel</v>
          </cell>
          <cell r="H27" t="str">
            <v>A,C;G</v>
          </cell>
          <cell r="I27" t="str">
            <v xml:space="preserve">und Salat </v>
          </cell>
          <cell r="K27" t="str">
            <v>und Salat</v>
          </cell>
          <cell r="L27" t="str">
            <v>O</v>
          </cell>
          <cell r="M27" t="str">
            <v>mit Spiralen</v>
          </cell>
          <cell r="N27" t="str">
            <v>A</v>
          </cell>
          <cell r="O27" t="str">
            <v xml:space="preserve">und Salat </v>
          </cell>
        </row>
        <row r="28">
          <cell r="A28" t="str">
            <v>diab4</v>
          </cell>
          <cell r="M28" t="str">
            <v xml:space="preserve">und Fisolensalat </v>
          </cell>
          <cell r="N28" t="str">
            <v>O</v>
          </cell>
        </row>
        <row r="29">
          <cell r="A29" t="str">
            <v>diab5</v>
          </cell>
          <cell r="C29" t="str">
            <v xml:space="preserve"> 2259 kJ / 540 kcal</v>
          </cell>
          <cell r="E29" t="str">
            <v>2176 kJ / 520 kcal</v>
          </cell>
          <cell r="G29" t="str">
            <v>3088 kJ / 738 kcal</v>
          </cell>
          <cell r="I29" t="str">
            <v>1932 kJ, 460 kcal</v>
          </cell>
          <cell r="K29" t="str">
            <v>3559 kJ, 850 kcal</v>
          </cell>
          <cell r="M29" t="str">
            <v>2889 kJ, 690 kcal</v>
          </cell>
        </row>
        <row r="30">
          <cell r="A30">
            <v>26</v>
          </cell>
        </row>
        <row r="31">
          <cell r="A31">
            <v>27</v>
          </cell>
          <cell r="B31" t="str">
            <v>Diverse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8">
          <cell r="A38" t="str">
            <v>dessA1</v>
          </cell>
          <cell r="B38" t="str">
            <v>DESSERT</v>
          </cell>
          <cell r="C38" t="str">
            <v>Obstmus</v>
          </cell>
          <cell r="E38" t="str">
            <v>Naturjoghurt</v>
          </cell>
          <cell r="F38" t="str">
            <v>G</v>
          </cell>
          <cell r="G38" t="str">
            <v>Apfelkompott</v>
          </cell>
          <cell r="I38" t="str">
            <v>Banane</v>
          </cell>
          <cell r="K38" t="str">
            <v xml:space="preserve">Fruchtmus </v>
          </cell>
          <cell r="M38" t="str">
            <v>Naturjoghurt mit Fruchtpüree</v>
          </cell>
          <cell r="N38" t="str">
            <v>G</v>
          </cell>
          <cell r="O38" t="str">
            <v>Obst</v>
          </cell>
        </row>
        <row r="39">
          <cell r="A39" t="str">
            <v>dessA2</v>
          </cell>
          <cell r="C39" t="str">
            <v>422 kJ, 101 kcal</v>
          </cell>
          <cell r="E39" t="str">
            <v xml:space="preserve">           628 kJ, 150 kcal</v>
          </cell>
          <cell r="G39" t="str">
            <v>418 kJ, 100 kcal</v>
          </cell>
          <cell r="I39" t="str">
            <v>335 kJ, 80 kcal</v>
          </cell>
          <cell r="K39" t="str">
            <v>418 kJ, 100 kcal</v>
          </cell>
          <cell r="M39" t="str">
            <v xml:space="preserve"> 628kJ, 150 kcal</v>
          </cell>
          <cell r="O39" t="str">
            <v>335 kJ, 80 kcal</v>
          </cell>
        </row>
        <row r="40">
          <cell r="A40" t="str">
            <v>dessB1</v>
          </cell>
          <cell r="C40" t="str">
            <v>Fruchtschnitte</v>
          </cell>
          <cell r="D40" t="str">
            <v>A,C</v>
          </cell>
          <cell r="E40" t="str">
            <v>Striezel</v>
          </cell>
          <cell r="F40" t="str">
            <v>A,C,G,F</v>
          </cell>
          <cell r="G40" t="str">
            <v>Becherkuchen</v>
          </cell>
          <cell r="H40" t="str">
            <v>A,C,G,F</v>
          </cell>
          <cell r="I40" t="str">
            <v>Schokokuchen</v>
          </cell>
          <cell r="J40" t="str">
            <v>ACGF</v>
          </cell>
          <cell r="K40" t="str">
            <v>Karottenkuchen</v>
          </cell>
          <cell r="L40" t="str">
            <v>ACGF</v>
          </cell>
          <cell r="M40" t="str">
            <v>Zitronenkuchen</v>
          </cell>
          <cell r="N40" t="str">
            <v>A,C,G</v>
          </cell>
          <cell r="O40" t="str">
            <v>Linzerschnitte</v>
          </cell>
          <cell r="P40" t="str">
            <v>A,C,G</v>
          </cell>
        </row>
        <row r="41">
          <cell r="A41" t="str">
            <v>dessB2</v>
          </cell>
          <cell r="C41" t="str">
            <v>1170 Kj, 280 kcal</v>
          </cell>
          <cell r="E41" t="str">
            <v xml:space="preserve">920 kJ / 220 kcal </v>
          </cell>
          <cell r="G41" t="str">
            <v>1380 kJ, 330 kcal</v>
          </cell>
          <cell r="I41" t="str">
            <v>1505 KJ, 360 kcal</v>
          </cell>
          <cell r="K41" t="str">
            <v>1338 KJ, 320 kcal</v>
          </cell>
          <cell r="M41" t="str">
            <v>1389 kJ / 332 kcal</v>
          </cell>
          <cell r="O41" t="str">
            <v>1004kJ / 240 kcal</v>
          </cell>
        </row>
        <row r="42">
          <cell r="A42">
            <v>36</v>
          </cell>
          <cell r="B42" t="str">
            <v>Jause</v>
          </cell>
        </row>
        <row r="43">
          <cell r="A43">
            <v>37</v>
          </cell>
          <cell r="B43" t="str">
            <v>JAUSE</v>
          </cell>
        </row>
        <row r="44">
          <cell r="B44" t="str">
            <v>Abends</v>
          </cell>
        </row>
        <row r="45">
          <cell r="A45">
            <v>39</v>
          </cell>
          <cell r="C45" t="str">
            <v>Frischkäse aufs</v>
          </cell>
          <cell r="D45" t="str">
            <v>G,M</v>
          </cell>
        </row>
        <row r="46">
          <cell r="A46">
            <v>40</v>
          </cell>
          <cell r="B46" t="str">
            <v>Diverse</v>
          </cell>
          <cell r="C46" t="str">
            <v xml:space="preserve">Brot mit </v>
          </cell>
          <cell r="D46" t="str">
            <v>A,F,G</v>
          </cell>
        </row>
        <row r="47">
          <cell r="A47">
            <v>41</v>
          </cell>
          <cell r="C47" t="str">
            <v>Schnittlauch</v>
          </cell>
        </row>
        <row r="48">
          <cell r="A48">
            <v>42</v>
          </cell>
          <cell r="C48" t="str">
            <v>Diabetiker geeignet</v>
          </cell>
        </row>
        <row r="49">
          <cell r="A49">
            <v>43</v>
          </cell>
          <cell r="C49" t="str">
            <v>1424 kJ, 340 kcal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 t="str">
            <v>a-kö1</v>
          </cell>
          <cell r="B52" t="str">
            <v>KÖSTLICH BEWÄHRT</v>
          </cell>
          <cell r="C52" t="str">
            <v xml:space="preserve">Saure Preßwurst </v>
          </cell>
          <cell r="E52" t="str">
            <v>Liptauer</v>
          </cell>
          <cell r="G52" t="str">
            <v>Französischer</v>
          </cell>
          <cell r="H52" t="str">
            <v>ACGM</v>
          </cell>
          <cell r="I52" t="str">
            <v>Käsewurst</v>
          </cell>
          <cell r="J52" t="str">
            <v>A</v>
          </cell>
          <cell r="K52" t="str">
            <v xml:space="preserve">Bauerntoast </v>
          </cell>
          <cell r="L52" t="str">
            <v>A,C,G,L</v>
          </cell>
          <cell r="M52" t="str">
            <v xml:space="preserve">Schmalzbrot </v>
          </cell>
          <cell r="N52" t="str">
            <v>A,F,G</v>
          </cell>
          <cell r="O52" t="str">
            <v xml:space="preserve">Belegtes Brot </v>
          </cell>
          <cell r="P52" t="str">
            <v>A,F,G</v>
          </cell>
        </row>
        <row r="53">
          <cell r="A53" t="str">
            <v>a-kö2</v>
          </cell>
          <cell r="C53" t="str">
            <v>mit rotem Zwiebel</v>
          </cell>
          <cell r="E53" t="str">
            <v>aufs Brot mit</v>
          </cell>
          <cell r="F53" t="str">
            <v>A.F,G</v>
          </cell>
          <cell r="G53" t="str">
            <v>Salat</v>
          </cell>
          <cell r="H53" t="str">
            <v>A,G,F</v>
          </cell>
          <cell r="I53" t="str">
            <v xml:space="preserve">garniert </v>
          </cell>
          <cell r="K53" t="str">
            <v>mit Tee</v>
          </cell>
          <cell r="M53" t="str">
            <v>mit Zwiebel</v>
          </cell>
          <cell r="O53" t="str">
            <v>mit Gurke und Pfefferoni</v>
          </cell>
          <cell r="P53" t="str">
            <v>C,O</v>
          </cell>
        </row>
        <row r="54">
          <cell r="A54" t="str">
            <v>a-kö3</v>
          </cell>
          <cell r="C54" t="str">
            <v xml:space="preserve"> und Brot </v>
          </cell>
          <cell r="D54" t="str">
            <v>A,F,G,C</v>
          </cell>
          <cell r="E54" t="str">
            <v>buntem Paprika</v>
          </cell>
          <cell r="G54" t="str">
            <v>mit Schinkenstreifen</v>
          </cell>
          <cell r="I54" t="str">
            <v>und Brot</v>
          </cell>
          <cell r="J54" t="str">
            <v>A,F,G</v>
          </cell>
        </row>
        <row r="55">
          <cell r="A55" t="str">
            <v>a-kö4</v>
          </cell>
          <cell r="E55" t="str">
            <v>Diabetiker geeignet</v>
          </cell>
          <cell r="G55" t="str">
            <v>und Brot</v>
          </cell>
          <cell r="H55" t="str">
            <v>A,F,G</v>
          </cell>
          <cell r="I55" t="str">
            <v>Diabetiker geeignet</v>
          </cell>
          <cell r="O55" t="str">
            <v>Diabetiker geeignet</v>
          </cell>
        </row>
        <row r="56">
          <cell r="A56" t="str">
            <v>a-kö5</v>
          </cell>
          <cell r="C56" t="str">
            <v>1715 kJ, 410 kcal</v>
          </cell>
          <cell r="E56" t="str">
            <v>2093 kJ, 500 kcal</v>
          </cell>
          <cell r="I56" t="str">
            <v>2219 kJ, 530 kcal</v>
          </cell>
          <cell r="K56" t="str">
            <v>1255 kJ / 300 kcal</v>
          </cell>
          <cell r="M56" t="str">
            <v>1591 kJ, 380 kcal</v>
          </cell>
          <cell r="O56" t="str">
            <v>1758 kJ, 420kcal</v>
          </cell>
        </row>
        <row r="58">
          <cell r="A58" t="str">
            <v>a-ms1</v>
          </cell>
          <cell r="B58" t="str">
            <v>MAHL
SPEZIAL</v>
          </cell>
          <cell r="C58" t="str">
            <v>Schoko-Grieß-</v>
          </cell>
          <cell r="D58" t="str">
            <v>AG</v>
          </cell>
          <cell r="E58" t="str">
            <v>Brotsuppe</v>
          </cell>
          <cell r="F58" t="str">
            <v>G</v>
          </cell>
          <cell r="G58" t="str">
            <v>Hirsebrei</v>
          </cell>
          <cell r="H58" t="str">
            <v>AG</v>
          </cell>
          <cell r="I58" t="str">
            <v>Vanillecouscousbrei</v>
          </cell>
          <cell r="J58" t="str">
            <v>AG</v>
          </cell>
          <cell r="K58" t="str">
            <v>Karfiolcreme-</v>
          </cell>
          <cell r="L58" t="str">
            <v>AGL</v>
          </cell>
          <cell r="M58" t="str">
            <v>Milchreis</v>
          </cell>
          <cell r="N58" t="str">
            <v>G</v>
          </cell>
          <cell r="O58" t="str">
            <v>Polentabrei</v>
          </cell>
          <cell r="P58" t="str">
            <v>G</v>
          </cell>
        </row>
        <row r="59">
          <cell r="A59" t="str">
            <v>a-ms2</v>
          </cell>
          <cell r="C59" t="str">
            <v>brei</v>
          </cell>
          <cell r="K59" t="str">
            <v>suppe</v>
          </cell>
        </row>
        <row r="60">
          <cell r="A60" t="str">
            <v>a-ms3</v>
          </cell>
        </row>
        <row r="61">
          <cell r="A61" t="str">
            <v>a-ms4</v>
          </cell>
        </row>
        <row r="62">
          <cell r="A62" t="str">
            <v>a-ms5</v>
          </cell>
          <cell r="C62" t="str">
            <v>1675 kJ, 400 kcal</v>
          </cell>
          <cell r="E62" t="str">
            <v>1884 kJ, 450 kcal</v>
          </cell>
          <cell r="G62" t="str">
            <v>1884 kJ, 450 kcal</v>
          </cell>
          <cell r="I62" t="str">
            <v>1758 kJ, 420 kcal</v>
          </cell>
          <cell r="K62" t="str">
            <v>1633 kJ, 390 kcal</v>
          </cell>
          <cell r="M62" t="str">
            <v>1884 kJ, 450 kcal</v>
          </cell>
          <cell r="O62" t="str">
            <v>2010 kJ, 480 kcal</v>
          </cell>
        </row>
        <row r="64">
          <cell r="A64" t="str">
            <v>a-jaus1</v>
          </cell>
          <cell r="B64" t="str">
            <v>ABEND-
JAUSE</v>
          </cell>
          <cell r="C64" t="str">
            <v>Brot mit Butter</v>
          </cell>
          <cell r="D64" t="str">
            <v>A,F,G</v>
          </cell>
          <cell r="E64" t="str">
            <v xml:space="preserve">Kichererbseneintopf </v>
          </cell>
          <cell r="G64" t="str">
            <v>Topfenaufstrich</v>
          </cell>
          <cell r="H64" t="str">
            <v>G,M</v>
          </cell>
          <cell r="I64" t="str">
            <v>Gemüsecremesuppe</v>
          </cell>
          <cell r="J64" t="str">
            <v>A,G,L</v>
          </cell>
          <cell r="K64" t="str">
            <v>Eckerlkäse</v>
          </cell>
          <cell r="L64" t="str">
            <v>G,L</v>
          </cell>
          <cell r="M64" t="str">
            <v>Rahmsuppe</v>
          </cell>
          <cell r="N64" t="str">
            <v>A,G</v>
          </cell>
          <cell r="O64" t="str">
            <v xml:space="preserve">Belegtes Brot </v>
          </cell>
          <cell r="P64" t="str">
            <v>A,F,G</v>
          </cell>
        </row>
        <row r="65">
          <cell r="A65" t="str">
            <v>a-jaus2</v>
          </cell>
          <cell r="C65" t="str">
            <v xml:space="preserve">und </v>
          </cell>
          <cell r="E65" t="str">
            <v xml:space="preserve">mit Gemüse </v>
          </cell>
          <cell r="F65" t="str">
            <v>L</v>
          </cell>
          <cell r="G65" t="str">
            <v>aufs Brot</v>
          </cell>
          <cell r="H65" t="str">
            <v>A,F,G,</v>
          </cell>
          <cell r="I65" t="str">
            <v>mit Brot</v>
          </cell>
          <cell r="J65" t="str">
            <v>A,F,G</v>
          </cell>
          <cell r="K65" t="str">
            <v xml:space="preserve">aufs Brot </v>
          </cell>
          <cell r="L65" t="str">
            <v>A,F,G</v>
          </cell>
          <cell r="M65" t="str">
            <v>mit Steinpilzen</v>
          </cell>
          <cell r="N65" t="str">
            <v>A,F,G</v>
          </cell>
          <cell r="O65" t="str">
            <v>mit Gurke und Pfefferoni</v>
          </cell>
          <cell r="P65" t="str">
            <v>C,O</v>
          </cell>
        </row>
        <row r="66">
          <cell r="A66" t="str">
            <v>a-jaus3</v>
          </cell>
          <cell r="C66" t="str">
            <v>Schnittlauch</v>
          </cell>
          <cell r="K66" t="str">
            <v>und buntem Paprika</v>
          </cell>
          <cell r="M66" t="str">
            <v xml:space="preserve">und Brot </v>
          </cell>
        </row>
        <row r="67">
          <cell r="A67" t="str">
            <v>a-jaus4</v>
          </cell>
          <cell r="C67" t="str">
            <v>Diabetiker geeignet</v>
          </cell>
          <cell r="E67" t="str">
            <v>Diabetiker geeignet</v>
          </cell>
          <cell r="G67" t="str">
            <v>Diabetiker geeignet</v>
          </cell>
          <cell r="I67" t="str">
            <v>Diabetiker geeignet</v>
          </cell>
          <cell r="K67" t="str">
            <v>Diabetiker geeignet</v>
          </cell>
          <cell r="M67" t="str">
            <v>Diabetiker geeignet</v>
          </cell>
          <cell r="O67" t="str">
            <v>Diabetiker geeignet</v>
          </cell>
        </row>
        <row r="68">
          <cell r="A68" t="str">
            <v>a-jaus5</v>
          </cell>
          <cell r="C68" t="str">
            <v>1758 kJ, 420 kcal</v>
          </cell>
          <cell r="E68" t="str">
            <v>1842 kJ, 440 kcal</v>
          </cell>
          <cell r="G68" t="str">
            <v>1758 kJ, 420 kcal</v>
          </cell>
          <cell r="I68" t="str">
            <v>1339 KJ / 320 kcal</v>
          </cell>
          <cell r="K68" t="str">
            <v>1758 kJ, 420 kcal</v>
          </cell>
          <cell r="M68" t="str">
            <v>1883 kJ, 450 kcal</v>
          </cell>
          <cell r="O68" t="str">
            <v>1758 kJ, 420kcal</v>
          </cell>
        </row>
        <row r="73">
          <cell r="B73" t="str">
            <v>SV (Österreich) GmbH, Pflegekompetenzzentrum Großpetersdorf, Hans Krutzler Platz 1, Telefon Küche: 03362 / 30 666-108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tabSelected="1" zoomScale="72" zoomScaleNormal="72" zoomScaleSheetLayoutView="55" workbookViewId="0">
      <pane xSplit="3" ySplit="3" topLeftCell="D4" activePane="bottomRight" state="frozen"/>
      <selection activeCell="J58" sqref="J58"/>
      <selection pane="topRight" activeCell="J58" sqref="J58"/>
      <selection pane="bottomLeft" activeCell="J58" sqref="J58"/>
      <selection pane="bottomRight" activeCell="H57" sqref="H57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2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[1]A1!B6</f>
        <v>2</v>
      </c>
      <c r="C6" s="138"/>
      <c r="D6" s="137">
        <f>[1]A1!C6</f>
        <v>44571</v>
      </c>
      <c r="E6" s="162">
        <f>D6+4</f>
        <v>44575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VLOOKUP($A$7,[1]A1!$A$7:$P$7,D1,FALSE)</f>
        <v>0</v>
      </c>
      <c r="E7" s="133"/>
      <c r="F7" s="132">
        <f>VLOOKUP($A$7,[1]A1!$A$7:$P$7,F1,FALSE)</f>
        <v>0</v>
      </c>
      <c r="G7" s="132"/>
      <c r="H7" s="132">
        <f>VLOOKUP($A$7,[1]A1!$A$7:$P$7,H1,FALSE)</f>
        <v>0</v>
      </c>
      <c r="I7" s="132"/>
      <c r="J7" s="132">
        <f>VLOOKUP($A$7,[1]A1!$A$7:$P$7,J1,FALSE)</f>
        <v>0</v>
      </c>
      <c r="K7" s="132"/>
      <c r="L7" s="132">
        <f>VLOOKUP($A$7,[1]A1!$A$7:$P$7,L1,FALSE)</f>
        <v>0</v>
      </c>
      <c r="M7" s="132"/>
      <c r="N7" s="132">
        <f>VLOOKUP($A$7,[1]A1!$A$7:$P$7,N1,FALSE)</f>
        <v>0</v>
      </c>
      <c r="O7" s="132">
        <f>VLOOKUP($A$7,[1]A1!$A$7:$P$7,O1,FALSE)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IF(D$68="X","",IF(D$75="X","",VLOOKUP($A9,[1]A1!$A$2:$P$68,D$1,FALSE)))</f>
        <v>Karottencremesuppe</v>
      </c>
      <c r="E9" s="107" t="str">
        <f>IF(D$68="X","",IF(D$75="X","",VLOOKUP($A9,[1]A1!$A$2:$P$68,E$1,FALSE)))</f>
        <v>A,G,L</v>
      </c>
      <c r="F9" s="106" t="str">
        <f>IF(F$68="X","",IF(F$75="X","",VLOOKUP($A9,[1]A1!$A$2:$P$68,F$1,FALSE)))</f>
        <v>Klare Gemüsesuppe</v>
      </c>
      <c r="G9" s="107" t="str">
        <f>IF(F$68="X","",IF(F$75="X","",VLOOKUP($A9,[1]A1!$A$2:$P$68,G$1,FALSE)))</f>
        <v>L</v>
      </c>
      <c r="H9" s="106" t="str">
        <f>IF(H$68="X","",IF(H$75="X","",VLOOKUP($A9,[1]A1!$A$2:$P$68,H$1,FALSE)))</f>
        <v/>
      </c>
      <c r="I9" s="107" t="str">
        <f>IF(H$68="X","",IF(H$75="X","",VLOOKUP($A9,[1]A1!$A$2:$P$68,I$1,FALSE)))</f>
        <v/>
      </c>
      <c r="J9" s="106" t="str">
        <f>IF(J$68="X","",IF(J$75="X","",VLOOKUP($A9,[1]A1!$A$2:$P$68,J$1,FALSE)))</f>
        <v xml:space="preserve">Klare Suppe </v>
      </c>
      <c r="K9" s="107" t="str">
        <f>IF(J$68="X","",IF(J$75="X","",VLOOKUP($A9,[1]A1!$A$2:$P$68,K$1,FALSE)))</f>
        <v>L</v>
      </c>
      <c r="L9" s="106" t="str">
        <f>IF(L$68="X","",IF(L$75="X","",VLOOKUP($A9,[1]A1!$A$2:$P$68,L$1,FALSE)))</f>
        <v>Hühnersuppe</v>
      </c>
      <c r="M9" s="105" t="str">
        <f>IF(L$68="X","",IF(L$75="X","",VLOOKUP($A9,[1]A1!$A$2:$P$68,M$1,FALSE)))</f>
        <v>L</v>
      </c>
      <c r="N9" s="104" t="str">
        <f>VLOOKUP($A9,[1]A1!$A$2:$P$68,N$1,FALSE)</f>
        <v>Knoblauchcreme-</v>
      </c>
      <c r="O9" s="102" t="str">
        <f>VLOOKUP($A9,[1]A1!$A$2:$P$68,O$1,FALSE)</f>
        <v>A,G,L</v>
      </c>
      <c r="P9" s="103" t="str">
        <f>VLOOKUP($A9,[1]A1!$A$2:$P$68,P$1,FALSE)</f>
        <v>Rindsuppe</v>
      </c>
      <c r="Q9" s="102" t="str">
        <f>VLOOKUP($A9,[1]A1!$A$2:$P$68,Q$1,FALSE)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 t="str">
        <f>IF(D$68="X","",IF(D$75="X","",VLOOKUP($A10,[1]A1!$A$2:$P$68,D$1,FALSE)))</f>
        <v>mit Ingwer</v>
      </c>
      <c r="E10" s="100">
        <f>IF(D$68="X","",IF(D$75="X","",VLOOKUP($A10,[1]A1!$A$2:$P$68,E$1,FALSE)))</f>
        <v>0</v>
      </c>
      <c r="F10" s="99" t="str">
        <f>IF(F$68="X","",IF(F$75="X","",VLOOKUP($A10,[1]A1!$A$2:$P$68,F$1,FALSE)))</f>
        <v>mit Sternchen</v>
      </c>
      <c r="G10" s="100" t="str">
        <f>IF(F$68="X","",IF(F$75="X","",VLOOKUP($A10,[1]A1!$A$2:$P$68,G$1,FALSE)))</f>
        <v>A</v>
      </c>
      <c r="H10" s="99" t="str">
        <f>IF(H$68="X","",IF(H$75="X","",VLOOKUP($A10,[1]A1!$A$2:$P$68,H$1,FALSE)))</f>
        <v/>
      </c>
      <c r="I10" s="100" t="str">
        <f>IF(H$68="X","",IF(H$75="X","",VLOOKUP($A10,[1]A1!$A$2:$P$68,I$1,FALSE)))</f>
        <v/>
      </c>
      <c r="J10" s="99" t="str">
        <f>IF(J$68="X","",IF(J$75="X","",VLOOKUP($A10,[1]A1!$A$2:$P$68,J$1,FALSE)))</f>
        <v>mit Backerbsen</v>
      </c>
      <c r="K10" s="100" t="str">
        <f>IF(J$68="X","",IF(J$75="X","",VLOOKUP($A10,[1]A1!$A$2:$P$68,K$1,FALSE)))</f>
        <v>A,C,G</v>
      </c>
      <c r="L10" s="99" t="str">
        <f>IF(L$68="X","",IF(L$75="X","",VLOOKUP($A10,[1]A1!$A$2:$P$68,L$1,FALSE)))</f>
        <v>mit Karottenjulienne</v>
      </c>
      <c r="M10" s="98">
        <f>IF(L$68="X","",IF(L$75="X","",VLOOKUP($A10,[1]A1!$A$2:$P$68,M$1,FALSE)))</f>
        <v>0</v>
      </c>
      <c r="N10" s="97" t="str">
        <f>VLOOKUP($A10,[1]A1!$A$2:$P$68,N$1,FALSE)</f>
        <v>suppe</v>
      </c>
      <c r="O10" s="95">
        <f>VLOOKUP($A10,[1]A1!$A$2:$P$68,O$1,FALSE)</f>
        <v>0</v>
      </c>
      <c r="P10" s="96" t="str">
        <f>VLOOKUP($A10,[1]A1!$A$2:$P$68,P$1,FALSE)</f>
        <v>mit Grießnockerl</v>
      </c>
      <c r="Q10" s="95" t="str">
        <f>VLOOKUP($A10,[1]A1!$A$2:$P$68,Q$1,FALSE)</f>
        <v>A,C,G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27" t="str">
        <f>VLOOKUP($A11,[1]A1!$A$2:$P$68,D$1,FALSE)</f>
        <v>795 kJ / 190 kcal</v>
      </c>
      <c r="E11" s="126">
        <f>VLOOKUP($A11,[1]A1!$A$2:$P$68,E$1,FALSE)</f>
        <v>0</v>
      </c>
      <c r="F11" s="127" t="str">
        <f>VLOOKUP($A11,[1]A1!$A$2:$P$68,F$1,FALSE)</f>
        <v xml:space="preserve">628 kJ / 150 kcal </v>
      </c>
      <c r="G11" s="126">
        <f>VLOOKUP($A11,[1]A1!$A$2:$P$68,G$1,FALSE)</f>
        <v>0</v>
      </c>
      <c r="H11" s="127" t="str">
        <f>VLOOKUP($A11,[1]A1!$A$2:$P$68,H$1,FALSE)</f>
        <v>461 kJ, 110 kcal</v>
      </c>
      <c r="I11" s="126">
        <f>VLOOKUP($A11,[1]A1!$A$2:$P$68,I$1,FALSE)</f>
        <v>0</v>
      </c>
      <c r="J11" s="127" t="str">
        <f>VLOOKUP($A11,[1]A1!$A$2:$P$68,J$1,FALSE)</f>
        <v>439 kJ, 105 kcal</v>
      </c>
      <c r="K11" s="126">
        <f>VLOOKUP($A11,[1]A1!$A$2:$P$68,K$1,FALSE)</f>
        <v>0</v>
      </c>
      <c r="L11" s="127" t="str">
        <f>VLOOKUP($A11,[1]A1!$A$2:$P$68,L$1,FALSE)</f>
        <v>377 kJ, 90 kcal</v>
      </c>
      <c r="M11" s="126">
        <f>VLOOKUP($A11,[1]A1!$A$2:$P$68,M$1,FALSE)</f>
        <v>0</v>
      </c>
      <c r="N11" s="11" t="str">
        <f>VLOOKUP($A11,[1]A1!$A$2:$P$68,N$1,FALSE)</f>
        <v xml:space="preserve">628 kJ / 150 kcal </v>
      </c>
      <c r="O11" s="10">
        <f>VLOOKUP($A11,[1]A1!$A$2:$P$68,O$1,FALSE)</f>
        <v>0</v>
      </c>
      <c r="P11" s="11" t="str">
        <f>VLOOKUP($A11,[1]A1!$A$2:$P$68,P$1,FALSE)</f>
        <v>461kJ, 110kcal</v>
      </c>
      <c r="Q11" s="10">
        <f>VLOOKUP($A11,[1]A1!$A$2:$P$68,Q$1,FALSE)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>Schupfnudeln</v>
      </c>
      <c r="E13" s="105" t="str">
        <f>IF(D$52="x",E54,IF(D$31="x",E33,IF(D$45="x",E47,"")))</f>
        <v>ACG</v>
      </c>
      <c r="F13" s="106" t="str">
        <f>IF(F$52="x",F54,IF(F$31="x",F33,IF(F$45="x",F47,)))</f>
        <v xml:space="preserve">Brathendl </v>
      </c>
      <c r="G13" s="105">
        <f>IF(F$52="x",G54,IF(F$31="x",G33,IF(F$45="x",G47,"")))</f>
        <v>0</v>
      </c>
      <c r="H13" s="106" t="str">
        <f>IF(H$52="x",H54,IF(H$31="x",H33,IF(H$45="x",H47,)))</f>
        <v>Faschierter Braten</v>
      </c>
      <c r="I13" s="105" t="str">
        <f>IF(H$52="x",I54,IF(H$31="x",I33,IF(H$45="x",I47,"")))</f>
        <v>A,C,G,L,F</v>
      </c>
      <c r="J13" s="106" t="str">
        <f>IF(J$52="x",J54,IF(J$31="x",J33,IF(J$45="x",J47,)))</f>
        <v xml:space="preserve">Gebratener Leberkäse </v>
      </c>
      <c r="K13" s="105">
        <f>IF(J$52="x",K54,IF(J$31="x",K33,IF(J$45="x",K47,"")))</f>
        <v>0</v>
      </c>
      <c r="L13" s="106" t="str">
        <f>IF(L$52="x",L54,IF(L$31="x",L33,IF(L$45="x",L47,)))</f>
        <v xml:space="preserve">Fischstäbchen </v>
      </c>
      <c r="M13" s="105" t="str">
        <f>IF(L$52="x",M54,IF(L$31="x",M33,IF(L$45="x",M47,"")))</f>
        <v>A,C,G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 xml:space="preserve">Wiener Schnitzel </v>
      </c>
      <c r="Q13" s="123" t="str">
        <f>IF(Q$32="x",Q33,IF(#REF!="x",#REF!,IF(#REF!="x",#REF!,"")))</f>
        <v>A,C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>mit Mohn</v>
      </c>
      <c r="E14" s="121">
        <f>IF(D$52="x",E55,IF(D$31="x",E34,IF(D$45="x",E48,"")))</f>
        <v>0</v>
      </c>
      <c r="F14" s="122" t="str">
        <f>IF(F$52="x",F55,IF(F$31="x",F34,IF(F$45="x",F48,)))</f>
        <v xml:space="preserve">mit Semmelfülle </v>
      </c>
      <c r="G14" s="121" t="str">
        <f>IF(F$52="x",G55,IF(F$31="x",G34,IF(F$45="x",G48,"")))</f>
        <v>A,C,F,G,H,L</v>
      </c>
      <c r="H14" s="122" t="str">
        <f>IF(H$52="x",H55,IF(H$31="x",H34,IF(H$45="x",H48,)))</f>
        <v xml:space="preserve">mit Püree </v>
      </c>
      <c r="I14" s="121" t="str">
        <f>IF(H$52="x",I55,IF(H$31="x",I34,IF(H$45="x",I48,"")))</f>
        <v>G</v>
      </c>
      <c r="J14" s="122" t="str">
        <f>IF(J$52="x",J55,IF(J$31="x",J34,IF(J$45="x",J48,)))</f>
        <v xml:space="preserve">mit Paradeiskraut </v>
      </c>
      <c r="K14" s="121" t="str">
        <f>IF(J$52="x",K55,IF(J$31="x",K34,IF(J$45="x",K48,"")))</f>
        <v>L</v>
      </c>
      <c r="L14" s="122" t="str">
        <f>IF(L$52="x",L55,IF(L$31="x",L34,IF(L$45="x",L48,)))</f>
        <v xml:space="preserve">mit Kartoffelsalat </v>
      </c>
      <c r="M14" s="121" t="str">
        <f>IF(L$52="x",M55,IF(L$31="x",M34,IF(L$45="x",M48,"")))</f>
        <v>L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>mit Reis</v>
      </c>
      <c r="Q14" s="17" t="str">
        <f>IF(Q$32="x",Q34,IF(#REF!="x",#REF!,IF(#REF!="x",#REF!,"")))</f>
        <v>G</v>
      </c>
      <c r="R14" s="86"/>
      <c r="T14" s="2"/>
    </row>
    <row r="15" spans="1:20" ht="16.5" customHeight="1">
      <c r="A15" s="14"/>
      <c r="B15" s="167"/>
      <c r="C15" s="109"/>
      <c r="D15" s="122" t="str">
        <f>IF(D$52="x",D56,IF(D$31="x",D35,IF(D$45="x",D49,)))</f>
        <v>und Apfelmus</v>
      </c>
      <c r="E15" s="121">
        <f>IF(D$52="x",E56,IF(D$31="x",E35,IF(D$45="x",E49,"")))</f>
        <v>0</v>
      </c>
      <c r="F15" s="122" t="str">
        <f>IF(F$52="x",F56,IF(F$31="x",F35,IF(F$45="x",F49,)))</f>
        <v xml:space="preserve">und Salat </v>
      </c>
      <c r="G15" s="121" t="str">
        <f>IF(F$52="x",G56,IF(F$31="x",G35,IF(F$45="x",G49,"")))</f>
        <v>O</v>
      </c>
      <c r="H15" s="122" t="str">
        <f>IF(H$52="x",H56,IF(H$31="x",H35,IF(H$45="x",H49,)))</f>
        <v>und gemischtem Salat</v>
      </c>
      <c r="I15" s="121" t="str">
        <f>IF(H$52="x",I56,IF(H$31="x",I35,IF(H$45="x",I49,"")))</f>
        <v>O,L</v>
      </c>
      <c r="J15" s="122" t="str">
        <f>IF(J$52="x",J56,IF(J$31="x",J35,IF(J$45="x",J49,)))</f>
        <v>und Kartoffeln</v>
      </c>
      <c r="K15" s="121">
        <f>IF(J$52="x",K56,IF(J$31="x",K35,IF(J$45="x",K49,"")))</f>
        <v>0</v>
      </c>
      <c r="L15" s="122">
        <f>IF(L$52="x",L56,IF(L$31="x",L35,IF(L$45="x",L49,)))</f>
        <v>0</v>
      </c>
      <c r="M15" s="121">
        <f>IF(L$52="x",M56,IF(L$31="x",M35,IF(L$45="x",M49,"")))</f>
        <v>0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gem. Salat </v>
      </c>
      <c r="Q15" s="17" t="str">
        <f>IF(Q$32="x",Q35,IF(#REF!="x",#REF!,IF(#REF!="x",#REF!,"")))</f>
        <v>O</v>
      </c>
      <c r="R15" s="86"/>
      <c r="T15" s="2"/>
    </row>
    <row r="16" spans="1:20" ht="16.5" customHeight="1">
      <c r="A16" s="14"/>
      <c r="B16" s="167"/>
      <c r="C16" s="109"/>
      <c r="D16" s="99">
        <f>IF(D$52="x",D57,IF(D$31="x",D36,IF(D$45="x",D50,)))</f>
        <v>0</v>
      </c>
      <c r="E16" s="120">
        <f>IF(D$52="x",E57,IF(D$31="x",E36,IF(D$45="x",E50,"")))</f>
        <v>0</v>
      </c>
      <c r="F16" s="99">
        <f>IF(F$52="x",F57,IF(F$31="x",F36,IF(F$45="x",F50,)))</f>
        <v>0</v>
      </c>
      <c r="G16" s="120">
        <f>IF(F$52="x",G57,IF(F$31="x",G36,IF(F$45="x",G50,"")))</f>
        <v>0</v>
      </c>
      <c r="H16" s="99">
        <f>IF(H$52="x",H57,IF(H$31="x",H36,IF(H$45="x",H50,)))</f>
        <v>0</v>
      </c>
      <c r="I16" s="120">
        <f>IF(H$52="x",I57,IF(H$31="x",I36,IF(H$45="x",I50,"")))</f>
        <v>0</v>
      </c>
      <c r="J16" s="99">
        <f>IF(J$52="x",J57,IF(J$31="x",J36,IF(J$45="x",J50,)))</f>
        <v>0</v>
      </c>
      <c r="K16" s="120">
        <f>IF(J$52="x",K57,IF(J$31="x",K36,IF(J$45="x",K50,"")))</f>
        <v>0</v>
      </c>
      <c r="L16" s="99">
        <f>IF(L$52="x",L57,IF(L$31="x",L36,IF(L$45="x",L50,)))</f>
        <v>0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18" t="e">
        <f>IF(D$31="x",D37,IF(#REF!="x",#REF!,IF(#REF!="x",#REF!,"")))</f>
        <v>#REF!</v>
      </c>
      <c r="E17" s="117" t="e">
        <f>IF(E$32="x",E37,IF(#REF!="x",#REF!,IF(#REF!="x",#REF!,"")))</f>
        <v>#REF!</v>
      </c>
      <c r="F17" s="118" t="str">
        <f>IF(F$31="x",F37,IF(#REF!="x",#REF!,IF(#REF!="x",#REF!,"")))</f>
        <v>2638 kJ, 630 kcal</v>
      </c>
      <c r="G17" s="117">
        <f>IF(G$32="x",G37,IF(#REF!="x",#REF!,IF(#REF!="x",#REF!,"")))</f>
        <v>0</v>
      </c>
      <c r="H17" s="118" t="str">
        <f>IF(H$31="x",H37,IF(#REF!="x",#REF!,IF(#REF!="x",#REF!,"")))</f>
        <v>2973 kJ, 730 kcal</v>
      </c>
      <c r="I17" s="117">
        <f>IF(I$32="x",I37,IF(#REF!="x",#REF!,IF(#REF!="x",#REF!,"")))</f>
        <v>0</v>
      </c>
      <c r="J17" s="118" t="str">
        <f>IF(J$31="x",J37,IF(#REF!="x",#REF!,IF(#REF!="x",#REF!,"")))</f>
        <v>3014 kJ/720 kcal</v>
      </c>
      <c r="K17" s="117">
        <f>IF(K$32="x",K37,IF(#REF!="x",#REF!,IF(#REF!="x",#REF!,"")))</f>
        <v>0</v>
      </c>
      <c r="L17" s="118" t="e">
        <f>IF(L$31="x",L37,IF(#REF!="x",#REF!,IF(#REF!="x",#REF!,"")))</f>
        <v>#REF!</v>
      </c>
      <c r="M17" s="117" t="e">
        <f>IF(M$32="x",M37,IF(#REF!="x",#REF!,IF(#REF!="x",#REF!,"")))</f>
        <v>#REF!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3014kJ, 720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>2845 kJ / 680 kcal</v>
      </c>
      <c r="E18" s="10">
        <f>IF(E$39="x",E44,IF(E$46="x",E51,IF(E$53="x",E58,"")))</f>
        <v>0</v>
      </c>
      <c r="F18" s="11" t="str">
        <f>IF(F$38="x",F44,IF(F$45="x",F51,IF(F$52="x",F58,"")))</f>
        <v/>
      </c>
      <c r="G18" s="10" t="str">
        <f>IF(G$39="x",G44,IF(G$46="x",G51,IF(G$53="x",G58,"")))</f>
        <v/>
      </c>
      <c r="H18" s="11" t="str">
        <f>IF(H$38="x",H44,IF(H$45="x",H51,IF(H$52="x",H58,"")))</f>
        <v/>
      </c>
      <c r="I18" s="10" t="str">
        <f>IF(I$39="x",I44,IF(I$46="x",I51,IF(I$53="x",I58,"")))</f>
        <v/>
      </c>
      <c r="J18" s="11" t="str">
        <f>IF(J$38="x",J44,IF(J$45="x",J51,IF(J$52="x",J58,"")))</f>
        <v/>
      </c>
      <c r="K18" s="10" t="str">
        <f>IF(K$39="x",K44,IF(K$46="x",K51,IF(K$53="x",K58,"")))</f>
        <v/>
      </c>
      <c r="L18" s="11">
        <f>IF(L$38="x",L44,IF(L$45="x",L51,IF(L$52="x",L58,"")))</f>
        <v>0</v>
      </c>
      <c r="M18" s="10">
        <f>IF(M$39="x",M44,IF(M$46="x",M51,IF(M$53="x",M58,"")))</f>
        <v>0</v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>Obstkuchen</v>
      </c>
      <c r="I20" s="107" t="str">
        <f>IF(H$68="X",I70,IF(H$75="X",I77,""))</f>
        <v xml:space="preserve">A, C, G, </v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/>
      </c>
      <c r="M20" s="105" t="str">
        <f>IF(L$68="X",M70,IF(L$75="X",M77,""))</f>
        <v/>
      </c>
      <c r="N20" s="104" t="str">
        <f>VLOOKUP($A20,[1]A1!$A$2:$P$68,N$1,FALSE)</f>
        <v>Knoblauchcreme-</v>
      </c>
      <c r="O20" s="102" t="str">
        <f>VLOOKUP($A20,[1]A1!$A$2:$P$68,O$1,FALSE)</f>
        <v>A,G,L</v>
      </c>
      <c r="P20" s="103" t="str">
        <f>VLOOKUP($A20,[1]A1!$A$2:$P$68,P$1,FALSE)</f>
        <v>Rindsuppe</v>
      </c>
      <c r="Q20" s="102" t="str">
        <f>VLOOKUP($A20,[1]A1!$A$2:$P$68,Q$1,FALSE)</f>
        <v>L</v>
      </c>
      <c r="R20" s="94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 t="str">
        <f>VLOOKUP($A21,[1]A1!$A$2:$P$68,N$1,FALSE)</f>
        <v>suppe</v>
      </c>
      <c r="O21" s="95">
        <f>VLOOKUP($A21,[1]A1!$A$2:$P$68,O$1,FALSE)</f>
        <v>0</v>
      </c>
      <c r="P21" s="96" t="str">
        <f>VLOOKUP($A21,[1]A1!$A$2:$P$68,P$1,FALSE)</f>
        <v>mit Grießnockerl</v>
      </c>
      <c r="Q21" s="95" t="str">
        <f>VLOOKUP($A21,[1]A1!$A$2:$P$68,Q$1,FALSE)</f>
        <v>A,C,G</v>
      </c>
      <c r="R21" s="94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G23" s="87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[1]A1!B73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2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/>
      <c r="E31" s="31"/>
      <c r="F31" s="29" t="s">
        <v>3</v>
      </c>
      <c r="G31" s="62"/>
      <c r="H31" s="29" t="s">
        <v>3</v>
      </c>
      <c r="I31" s="62"/>
      <c r="J31" s="29" t="s">
        <v>3</v>
      </c>
      <c r="K31" s="61"/>
      <c r="L31" s="29"/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>
        <f>D31</f>
        <v>0</v>
      </c>
      <c r="F32" s="24"/>
      <c r="G32" s="23" t="str">
        <f>F31</f>
        <v>x</v>
      </c>
      <c r="H32" s="24"/>
      <c r="I32" s="23" t="str">
        <f>H31</f>
        <v>x</v>
      </c>
      <c r="J32" s="24"/>
      <c r="K32" s="23" t="str">
        <f>J31</f>
        <v>x</v>
      </c>
      <c r="L32" s="24"/>
      <c r="M32" s="23">
        <f>L31</f>
        <v>0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VLOOKUP($A33,[1]A1!$A$2:$P$68,D$1,FALSE)</f>
        <v>Hascheehörnchen</v>
      </c>
      <c r="E33" s="17" t="str">
        <f>VLOOKUP($A33,[1]A1!$A$2:$P$68,E$1,FALSE)</f>
        <v>A</v>
      </c>
      <c r="F33" s="18" t="str">
        <f>VLOOKUP($A33,[1]A1!$A$2:$P$68,F$1,FALSE)</f>
        <v xml:space="preserve">Brathendl </v>
      </c>
      <c r="G33" s="17">
        <f>VLOOKUP($A33,[1]A1!$A$2:$P$68,G$1,FALSE)</f>
        <v>0</v>
      </c>
      <c r="H33" s="18" t="str">
        <f>VLOOKUP($A33,[1]A1!$A$2:$P$68,H$1,FALSE)</f>
        <v>Faschierter Braten</v>
      </c>
      <c r="I33" s="17" t="str">
        <f>VLOOKUP($A33,[1]A1!$A$2:$P$68,I$1,FALSE)</f>
        <v>A,C,G,L,F</v>
      </c>
      <c r="J33" s="18" t="str">
        <f>VLOOKUP($A33,[1]A1!$A$2:$P$68,J$1,FALSE)</f>
        <v xml:space="preserve">Gebratener Leberkäse </v>
      </c>
      <c r="K33" s="17">
        <f>VLOOKUP($A33,[1]A1!$A$2:$P$68,K$1,FALSE)</f>
        <v>0</v>
      </c>
      <c r="L33" s="18" t="str">
        <f>VLOOKUP($A33,[1]A1!$A$2:$P$68,L$1,FALSE)</f>
        <v xml:space="preserve">Gebratenes Fischfilet </v>
      </c>
      <c r="M33" s="17" t="str">
        <f>VLOOKUP($A33,[1]A1!$A$2:$P$68,M$1,FALSE)</f>
        <v>D</v>
      </c>
      <c r="N33" s="18" t="str">
        <f>VLOOKUP($A33,[1]A1!$A$2:$P$68,N$1,FALSE)</f>
        <v xml:space="preserve">Rindsgulasch </v>
      </c>
      <c r="O33" s="17" t="str">
        <f>VLOOKUP($A33,[1]A1!$A$2:$P$68,O$1,FALSE)</f>
        <v>L</v>
      </c>
      <c r="P33" s="18" t="str">
        <f>VLOOKUP($A33,[1]A1!$A$2:$P$68,P$1,FALSE)</f>
        <v xml:space="preserve">Wiener Schnitzel </v>
      </c>
      <c r="Q33" s="17" t="str">
        <f>VLOOKUP($A33,[1]A1!$A$2:$P$68,Q$1,FALSE)</f>
        <v>A,C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VLOOKUP($A34,[1]A1!$A$2:$P$68,D$1,FALSE)</f>
        <v>mit</v>
      </c>
      <c r="E34" s="17">
        <f>VLOOKUP($A34,[1]A1!$A$2:$P$68,E$1,FALSE)</f>
        <v>0</v>
      </c>
      <c r="F34" s="18" t="str">
        <f>VLOOKUP($A34,[1]A1!$A$2:$P$68,F$1,FALSE)</f>
        <v xml:space="preserve">mit Semmelfülle </v>
      </c>
      <c r="G34" s="17" t="str">
        <f>VLOOKUP($A34,[1]A1!$A$2:$P$68,G$1,FALSE)</f>
        <v>A,C,F,G,H,L</v>
      </c>
      <c r="H34" s="18" t="str">
        <f>VLOOKUP($A34,[1]A1!$A$2:$P$68,H$1,FALSE)</f>
        <v xml:space="preserve">mit Püree </v>
      </c>
      <c r="I34" s="17" t="str">
        <f>VLOOKUP($A34,[1]A1!$A$2:$P$68,I$1,FALSE)</f>
        <v>G</v>
      </c>
      <c r="J34" s="18" t="str">
        <f>VLOOKUP($A34,[1]A1!$A$2:$P$68,J$1,FALSE)</f>
        <v xml:space="preserve">mit Paradeiskraut </v>
      </c>
      <c r="K34" s="17" t="str">
        <f>VLOOKUP($A34,[1]A1!$A$2:$P$68,K$1,FALSE)</f>
        <v>L</v>
      </c>
      <c r="L34" s="18" t="str">
        <f>VLOOKUP($A34,[1]A1!$A$2:$P$68,L$1,FALSE)</f>
        <v xml:space="preserve">in Zitronensauce </v>
      </c>
      <c r="M34" s="17" t="str">
        <f>VLOOKUP($A34,[1]A1!$A$2:$P$68,M$1,FALSE)</f>
        <v>F,G</v>
      </c>
      <c r="N34" s="18" t="str">
        <f>VLOOKUP($A34,[1]A1!$A$2:$P$68,N$1,FALSE)</f>
        <v xml:space="preserve">mit Hörnchen </v>
      </c>
      <c r="O34" s="17" t="str">
        <f>VLOOKUP($A34,[1]A1!$A$2:$P$68,O$1,FALSE)</f>
        <v>A</v>
      </c>
      <c r="P34" s="18" t="str">
        <f>VLOOKUP($A34,[1]A1!$A$2:$P$68,P$1,FALSE)</f>
        <v>mit Reis</v>
      </c>
      <c r="Q34" s="17" t="str">
        <f>VLOOKUP($A34,[1]A1!$A$2:$P$68,Q$1,FALSE)</f>
        <v>G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 t="str">
        <f>VLOOKUP($A35,[1]A1!$A$2:$P$68,D$1,FALSE)</f>
        <v>Krautsalat</v>
      </c>
      <c r="E35" s="17" t="str">
        <f>VLOOKUP($A35,[1]A1!$A$2:$P$68,E$1,FALSE)</f>
        <v>O</v>
      </c>
      <c r="F35" s="18" t="str">
        <f>VLOOKUP($A35,[1]A1!$A$2:$P$68,F$1,FALSE)</f>
        <v xml:space="preserve">und Salat </v>
      </c>
      <c r="G35" s="17" t="str">
        <f>VLOOKUP($A35,[1]A1!$A$2:$P$68,G$1,FALSE)</f>
        <v>O</v>
      </c>
      <c r="H35" s="18" t="str">
        <f>VLOOKUP($A35,[1]A1!$A$2:$P$68,H$1,FALSE)</f>
        <v>und gemischtem Salat</v>
      </c>
      <c r="I35" s="17" t="str">
        <f>VLOOKUP($A35,[1]A1!$A$2:$P$68,I$1,FALSE)</f>
        <v>O,L</v>
      </c>
      <c r="J35" s="18" t="str">
        <f>VLOOKUP($A35,[1]A1!$A$2:$P$68,J$1,FALSE)</f>
        <v>und Kartoffeln</v>
      </c>
      <c r="K35" s="17">
        <f>VLOOKUP($A35,[1]A1!$A$2:$P$68,K$1,FALSE)</f>
        <v>0</v>
      </c>
      <c r="L35" s="18" t="str">
        <f>VLOOKUP($A35,[1]A1!$A$2:$P$68,L$1,FALSE)</f>
        <v>mit Naturreis</v>
      </c>
      <c r="M35" s="17" t="str">
        <f>VLOOKUP($A35,[1]A1!$A$2:$P$68,M$1,FALSE)</f>
        <v>L</v>
      </c>
      <c r="N35" s="18" t="str">
        <f>VLOOKUP($A35,[1]A1!$A$2:$P$68,N$1,FALSE)</f>
        <v xml:space="preserve">und Brot </v>
      </c>
      <c r="O35" s="17" t="str">
        <f>VLOOKUP($A35,[1]A1!$A$2:$P$68,O$1,FALSE)</f>
        <v>A,F,G</v>
      </c>
      <c r="P35" s="18" t="str">
        <f>VLOOKUP($A35,[1]A1!$A$2:$P$68,P$1,FALSE)</f>
        <v xml:space="preserve">und gem. Salat </v>
      </c>
      <c r="Q35" s="17" t="str">
        <f>VLOOKUP($A35,[1]A1!$A$2:$P$68,Q$1,FALSE)</f>
        <v>O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>
        <f>VLOOKUP($A36,[1]A1!$A$2:$P$68,D$1,FALSE)</f>
        <v>0</v>
      </c>
      <c r="E36" s="17">
        <f>VLOOKUP($A36,[1]A1!$A$2:$P$68,E$1,FALSE)</f>
        <v>0</v>
      </c>
      <c r="F36" s="18">
        <f>VLOOKUP($A36,[1]A1!$A$2:$P$68,F$1,FALSE)</f>
        <v>0</v>
      </c>
      <c r="G36" s="17">
        <f>VLOOKUP($A36,[1]A1!$A$2:$P$68,G$1,FALSE)</f>
        <v>0</v>
      </c>
      <c r="H36" s="18">
        <f>VLOOKUP($A36,[1]A1!$A$2:$P$68,H$1,FALSE)</f>
        <v>0</v>
      </c>
      <c r="I36" s="17">
        <f>VLOOKUP($A36,[1]A1!$A$2:$P$68,I$1,FALSE)</f>
        <v>0</v>
      </c>
      <c r="J36" s="18">
        <f>VLOOKUP($A36,[1]A1!$A$2:$P$68,J$1,FALSE)</f>
        <v>0</v>
      </c>
      <c r="K36" s="17">
        <f>VLOOKUP($A36,[1]A1!$A$2:$P$68,K$1,FALSE)</f>
        <v>0</v>
      </c>
      <c r="L36" s="18" t="str">
        <f>VLOOKUP($A36,[1]A1!$A$2:$P$68,L$1,FALSE)</f>
        <v>und Salat</v>
      </c>
      <c r="M36" s="17" t="str">
        <f>VLOOKUP($A36,[1]A1!$A$2:$P$68,M$1,FALSE)</f>
        <v>O</v>
      </c>
      <c r="N36" s="18">
        <f>VLOOKUP($A36,[1]A1!$A$2:$P$68,N$1,FALSE)</f>
        <v>0</v>
      </c>
      <c r="O36" s="17">
        <f>VLOOKUP($A36,[1]A1!$A$2:$P$68,O$1,FALSE)</f>
        <v>0</v>
      </c>
      <c r="P36" s="18">
        <f>VLOOKUP($A36,[1]A1!$A$2:$P$68,P$1,FALSE)</f>
        <v>0</v>
      </c>
      <c r="Q36" s="17">
        <f>VLOOKUP($A36,[1]A1!$A$2:$P$68,Q$1,FALSE)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VLOOKUP($A37,[1]A1!$A$2:$P$68,D$1,FALSE)</f>
        <v>3014kJ, 720 kcal</v>
      </c>
      <c r="E37" s="10">
        <f>VLOOKUP($A37,[1]A1!$A$2:$P$68,E$1,FALSE)</f>
        <v>0</v>
      </c>
      <c r="F37" s="11" t="str">
        <f>VLOOKUP($A37,[1]A1!$A$2:$P$68,F$1,FALSE)</f>
        <v>2638 kJ, 630 kcal</v>
      </c>
      <c r="G37" s="10">
        <f>VLOOKUP($A37,[1]A1!$A$2:$P$68,G$1,FALSE)</f>
        <v>0</v>
      </c>
      <c r="H37" s="11" t="str">
        <f>VLOOKUP($A37,[1]A1!$A$2:$P$68,H$1,FALSE)</f>
        <v>2973 kJ, 730 kcal</v>
      </c>
      <c r="I37" s="10">
        <f>VLOOKUP($A37,[1]A1!$A$2:$P$68,I$1,FALSE)</f>
        <v>0</v>
      </c>
      <c r="J37" s="11" t="str">
        <f>VLOOKUP($A37,[1]A1!$A$2:$P$68,J$1,FALSE)</f>
        <v>3014 kJ/720 kcal</v>
      </c>
      <c r="K37" s="10">
        <f>VLOOKUP($A37,[1]A1!$A$2:$P$68,K$1,FALSE)</f>
        <v>0</v>
      </c>
      <c r="L37" s="11" t="str">
        <f>VLOOKUP($A37,[1]A1!$A$2:$P$68,L$1,FALSE)</f>
        <v>2721 kJ, 650 kcal</v>
      </c>
      <c r="M37" s="10">
        <f>VLOOKUP($A37,[1]A1!$A$2:$P$68,M$1,FALSE)</f>
        <v>0</v>
      </c>
      <c r="N37" s="11" t="str">
        <f>VLOOKUP($A37,[1]A1!$A$2:$P$68,N$1,FALSE)</f>
        <v>2889 kJ / 690 kcal</v>
      </c>
      <c r="O37" s="10">
        <f>VLOOKUP($A37,[1]A1!$A$2:$P$68,O$1,FALSE)</f>
        <v>0</v>
      </c>
      <c r="P37" s="11" t="str">
        <f>VLOOKUP($A37,[1]A1!$A$2:$P$68,P$1,FALSE)</f>
        <v>3014kJ, 720 kcal</v>
      </c>
      <c r="Q37" s="10">
        <f>VLOOKUP($A37,[1]A1!$A$2:$P$68,Q$1,FALSE)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VLOOKUP($A40,[1]A1!$A$2:$P$68,D$1,FALSE)</f>
        <v>Hascheehörnchen</v>
      </c>
      <c r="E40" s="17" t="str">
        <f>VLOOKUP($A40,[1]A1!$A$2:$P$68,E$1,FALSE)</f>
        <v>A</v>
      </c>
      <c r="F40" s="18" t="str">
        <f>VLOOKUP($A40,[1]A1!$A$2:$P$68,F$1,FALSE)</f>
        <v xml:space="preserve">Brathendl </v>
      </c>
      <c r="G40" s="17">
        <f>VLOOKUP($A40,[1]A1!$A$2:$P$68,G$1,FALSE)</f>
        <v>0</v>
      </c>
      <c r="H40" s="18" t="str">
        <f>VLOOKUP($A40,[1]A1!$A$2:$P$68,H$1,FALSE)</f>
        <v>Faschierter Braten</v>
      </c>
      <c r="I40" s="17" t="str">
        <f>VLOOKUP($A40,[1]A1!$A$2:$P$68,I$1,FALSE)</f>
        <v>A,C,G,L,F</v>
      </c>
      <c r="J40" s="18" t="str">
        <f>VLOOKUP($A40,[1]A1!$A$2:$P$68,J$1,FALSE)</f>
        <v xml:space="preserve">Gebratener Leberkäse </v>
      </c>
      <c r="K40" s="17">
        <f>VLOOKUP($A40,[1]A1!$A$2:$P$68,K$1,FALSE)</f>
        <v>0</v>
      </c>
      <c r="L40" s="18" t="str">
        <f>VLOOKUP($A40,[1]A1!$A$2:$P$68,L$1,FALSE)</f>
        <v xml:space="preserve">Gebratenes Fischfilet </v>
      </c>
      <c r="M40" s="17" t="str">
        <f>VLOOKUP($A40,[1]A1!$A$2:$P$68,M$1,FALSE)</f>
        <v>D</v>
      </c>
      <c r="N40" s="18" t="str">
        <f>VLOOKUP($A40,[1]A1!$A$2:$P$68,N$1,FALSE)</f>
        <v xml:space="preserve">Rindsgulasch </v>
      </c>
      <c r="O40" s="17" t="str">
        <f>VLOOKUP($A40,[1]A1!$A$2:$P$68,O$1,FALSE)</f>
        <v>L</v>
      </c>
      <c r="P40" s="18" t="str">
        <f>VLOOKUP($A40,[1]A1!$A$2:$P$68,P$1,FALSE)</f>
        <v xml:space="preserve">Wiener Schnitzel </v>
      </c>
      <c r="Q40" s="17" t="str">
        <f>VLOOKUP($A40,[1]A1!$A$2:$P$68,Q$1,FALSE)</f>
        <v>A,C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VLOOKUP($A41,[1]A1!$A$2:$P$68,D$1,FALSE)</f>
        <v>mit</v>
      </c>
      <c r="E41" s="17">
        <f>VLOOKUP($A41,[1]A1!$A$2:$P$68,E$1,FALSE)</f>
        <v>0</v>
      </c>
      <c r="F41" s="18" t="str">
        <f>VLOOKUP($A41,[1]A1!$A$2:$P$68,F$1,FALSE)</f>
        <v xml:space="preserve">mit Semmelfülle </v>
      </c>
      <c r="G41" s="17" t="str">
        <f>VLOOKUP($A41,[1]A1!$A$2:$P$68,G$1,FALSE)</f>
        <v>A,C,F,G,H,L</v>
      </c>
      <c r="H41" s="18" t="str">
        <f>VLOOKUP($A41,[1]A1!$A$2:$P$68,H$1,FALSE)</f>
        <v xml:space="preserve">mit Püree </v>
      </c>
      <c r="I41" s="17" t="str">
        <f>VLOOKUP($A41,[1]A1!$A$2:$P$68,I$1,FALSE)</f>
        <v>G</v>
      </c>
      <c r="J41" s="18" t="str">
        <f>VLOOKUP($A41,[1]A1!$A$2:$P$68,J$1,FALSE)</f>
        <v xml:space="preserve">mit Paradeiskraut </v>
      </c>
      <c r="K41" s="17" t="str">
        <f>VLOOKUP($A41,[1]A1!$A$2:$P$68,K$1,FALSE)</f>
        <v>L</v>
      </c>
      <c r="L41" s="18" t="str">
        <f>VLOOKUP($A41,[1]A1!$A$2:$P$68,L$1,FALSE)</f>
        <v xml:space="preserve">in Zitronensauce </v>
      </c>
      <c r="M41" s="17" t="str">
        <f>VLOOKUP($A41,[1]A1!$A$2:$P$68,M$1,FALSE)</f>
        <v>F,G</v>
      </c>
      <c r="N41" s="18" t="str">
        <f>VLOOKUP($A41,[1]A1!$A$2:$P$68,N$1,FALSE)</f>
        <v xml:space="preserve">mit Hörnchen </v>
      </c>
      <c r="O41" s="17" t="str">
        <f>VLOOKUP($A41,[1]A1!$A$2:$P$68,O$1,FALSE)</f>
        <v>A</v>
      </c>
      <c r="P41" s="18" t="str">
        <f>VLOOKUP($A41,[1]A1!$A$2:$P$68,P$1,FALSE)</f>
        <v>mit Reis</v>
      </c>
      <c r="Q41" s="17" t="str">
        <f>VLOOKUP($A41,[1]A1!$A$2:$P$68,Q$1,FALSE)</f>
        <v>G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 t="str">
        <f>VLOOKUP($A42,[1]A1!$A$2:$P$68,D$1,FALSE)</f>
        <v>Krautsalat</v>
      </c>
      <c r="E42" s="17" t="str">
        <f>VLOOKUP($A42,[1]A1!$A$2:$P$68,E$1,FALSE)</f>
        <v>O</v>
      </c>
      <c r="F42" s="18" t="str">
        <f>VLOOKUP($A42,[1]A1!$A$2:$P$68,F$1,FALSE)</f>
        <v xml:space="preserve">und Salat </v>
      </c>
      <c r="G42" s="17" t="str">
        <f>VLOOKUP($A42,[1]A1!$A$2:$P$68,G$1,FALSE)</f>
        <v>O</v>
      </c>
      <c r="H42" s="18" t="str">
        <f>VLOOKUP($A42,[1]A1!$A$2:$P$68,H$1,FALSE)</f>
        <v>und gemischtem Salat</v>
      </c>
      <c r="I42" s="17" t="str">
        <f>VLOOKUP($A42,[1]A1!$A$2:$P$68,I$1,FALSE)</f>
        <v>O,L</v>
      </c>
      <c r="J42" s="18" t="str">
        <f>VLOOKUP($A42,[1]A1!$A$2:$P$68,J$1,FALSE)</f>
        <v>und Kartoffeln</v>
      </c>
      <c r="K42" s="17">
        <f>VLOOKUP($A42,[1]A1!$A$2:$P$68,K$1,FALSE)</f>
        <v>0</v>
      </c>
      <c r="L42" s="18" t="str">
        <f>VLOOKUP($A42,[1]A1!$A$2:$P$68,L$1,FALSE)</f>
        <v>mit Naturreis</v>
      </c>
      <c r="M42" s="17" t="str">
        <f>VLOOKUP($A42,[1]A1!$A$2:$P$68,M$1,FALSE)</f>
        <v>L</v>
      </c>
      <c r="N42" s="18" t="str">
        <f>VLOOKUP($A42,[1]A1!$A$2:$P$68,N$1,FALSE)</f>
        <v xml:space="preserve">und Brot </v>
      </c>
      <c r="O42" s="17" t="str">
        <f>VLOOKUP($A42,[1]A1!$A$2:$P$68,O$1,FALSE)</f>
        <v>A,F,G</v>
      </c>
      <c r="P42" s="18" t="str">
        <f>VLOOKUP($A42,[1]A1!$A$2:$P$68,P$1,FALSE)</f>
        <v xml:space="preserve">und gem. Salat </v>
      </c>
      <c r="Q42" s="17" t="str">
        <f>VLOOKUP($A42,[1]A1!$A$2:$P$68,Q$1,FALSE)</f>
        <v>O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>
        <f>VLOOKUP($A43,[1]A1!$A$2:$P$68,D$1,FALSE)</f>
        <v>0</v>
      </c>
      <c r="E43" s="17">
        <f>VLOOKUP($A43,[1]A1!$A$2:$P$68,E$1,FALSE)</f>
        <v>0</v>
      </c>
      <c r="F43" s="18">
        <f>VLOOKUP($A43,[1]A1!$A$2:$P$68,F$1,FALSE)</f>
        <v>0</v>
      </c>
      <c r="G43" s="17">
        <f>VLOOKUP($A43,[1]A1!$A$2:$P$68,G$1,FALSE)</f>
        <v>0</v>
      </c>
      <c r="H43" s="18">
        <f>VLOOKUP($A43,[1]A1!$A$2:$P$68,H$1,FALSE)</f>
        <v>0</v>
      </c>
      <c r="I43" s="17">
        <f>VLOOKUP($A43,[1]A1!$A$2:$P$68,I$1,FALSE)</f>
        <v>0</v>
      </c>
      <c r="J43" s="18">
        <f>VLOOKUP($A43,[1]A1!$A$2:$P$68,J$1,FALSE)</f>
        <v>0</v>
      </c>
      <c r="K43" s="17">
        <f>VLOOKUP($A43,[1]A1!$A$2:$P$68,K$1,FALSE)</f>
        <v>0</v>
      </c>
      <c r="L43" s="18" t="str">
        <f>VLOOKUP($A43,[1]A1!$A$2:$P$68,L$1,FALSE)</f>
        <v>und Salat</v>
      </c>
      <c r="M43" s="17" t="str">
        <f>VLOOKUP($A43,[1]A1!$A$2:$P$68,M$1,FALSE)</f>
        <v>O</v>
      </c>
      <c r="N43" s="18">
        <f>VLOOKUP($A43,[1]A1!$A$2:$P$68,N$1,FALSE)</f>
        <v>0</v>
      </c>
      <c r="O43" s="17">
        <f>VLOOKUP($A43,[1]A1!$A$2:$P$68,O$1,FALSE)</f>
        <v>0</v>
      </c>
      <c r="P43" s="18">
        <f>VLOOKUP($A43,[1]A1!$A$2:$P$68,P$1,FALSE)</f>
        <v>0</v>
      </c>
      <c r="Q43" s="17">
        <f>VLOOKUP($A43,[1]A1!$A$2:$P$68,Q$1,FALSE)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VLOOKUP($A44,[1]A1!$A$2:$P$68,D$1,FALSE)</f>
        <v>3014kJ, 720 kcal</v>
      </c>
      <c r="E44" s="10">
        <f>VLOOKUP($A44,[1]A1!$A$2:$P$68,E$1,FALSE)</f>
        <v>0</v>
      </c>
      <c r="F44" s="11" t="str">
        <f>VLOOKUP($A44,[1]A1!$A$2:$P$68,F$1,FALSE)</f>
        <v>2638 kJ, 630 kcal</v>
      </c>
      <c r="G44" s="10">
        <f>VLOOKUP($A44,[1]A1!$A$2:$P$68,G$1,FALSE)</f>
        <v>0</v>
      </c>
      <c r="H44" s="11" t="str">
        <f>VLOOKUP($A44,[1]A1!$A$2:$P$68,H$1,FALSE)</f>
        <v>2973 kJ, 730 kcal</v>
      </c>
      <c r="I44" s="10">
        <f>VLOOKUP($A44,[1]A1!$A$2:$P$68,I$1,FALSE)</f>
        <v>0</v>
      </c>
      <c r="J44" s="11" t="str">
        <f>VLOOKUP($A44,[1]A1!$A$2:$P$68,J$1,FALSE)</f>
        <v>3014 kJ/720 kcal</v>
      </c>
      <c r="K44" s="10">
        <f>VLOOKUP($A44,[1]A1!$A$2:$P$68,K$1,FALSE)</f>
        <v>0</v>
      </c>
      <c r="L44" s="11" t="str">
        <f>VLOOKUP($A44,[1]A1!$A$2:$P$68,L$1,FALSE)</f>
        <v>2721 kJ, 650 kcal</v>
      </c>
      <c r="M44" s="10">
        <f>VLOOKUP($A44,[1]A1!$A$2:$P$68,M$1,FALSE)</f>
        <v>0</v>
      </c>
      <c r="N44" s="11" t="str">
        <f>VLOOKUP($A44,[1]A1!$A$2:$P$68,N$1,FALSE)</f>
        <v>2889 kJ / 690 kcal</v>
      </c>
      <c r="O44" s="10">
        <f>VLOOKUP($A44,[1]A1!$A$2:$P$68,O$1,FALSE)</f>
        <v>0</v>
      </c>
      <c r="P44" s="11" t="str">
        <f>VLOOKUP($A44,[1]A1!$A$2:$P$68,P$1,FALSE)</f>
        <v>3014kJ, 720 kcal</v>
      </c>
      <c r="Q44" s="10">
        <f>VLOOKUP($A44,[1]A1!$A$2:$P$68,Q$1,FALSE)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 t="s">
        <v>3</v>
      </c>
      <c r="E45" s="31"/>
      <c r="F45" s="29"/>
      <c r="G45" s="30"/>
      <c r="H45" s="29"/>
      <c r="I45" s="30"/>
      <c r="J45" s="29"/>
      <c r="K45" s="28"/>
      <c r="L45" s="29"/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 t="str">
        <f>D45</f>
        <v>x</v>
      </c>
      <c r="F46" s="24"/>
      <c r="G46" s="23">
        <f>F45</f>
        <v>0</v>
      </c>
      <c r="H46" s="24"/>
      <c r="I46" s="23">
        <f>H45</f>
        <v>0</v>
      </c>
      <c r="J46" s="24"/>
      <c r="K46" s="23">
        <f>J45</f>
        <v>0</v>
      </c>
      <c r="L46" s="24"/>
      <c r="M46" s="23">
        <f>L45</f>
        <v>0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VLOOKUP($A47,[1]A1!$A$2:$P$68,D$1,FALSE)</f>
        <v>Schupfnudeln</v>
      </c>
      <c r="E47" s="17" t="str">
        <f>VLOOKUP($A47,[1]A1!$A$2:$P$68,E$1,FALSE)</f>
        <v>ACG</v>
      </c>
      <c r="F47" s="18" t="str">
        <f>VLOOKUP($A47,[1]A1!$A$2:$P$68,F$1,FALSE)</f>
        <v>Kartoffel-</v>
      </c>
      <c r="G47" s="17">
        <f>VLOOKUP($A47,[1]A1!$A$2:$P$68,G$1,FALSE)</f>
        <v>0</v>
      </c>
      <c r="H47" s="18" t="str">
        <f>VLOOKUP($A47,[1]A1!$A$2:$P$68,H$1,FALSE)</f>
        <v xml:space="preserve">Scheiterhaufen </v>
      </c>
      <c r="I47" s="17" t="str">
        <f>VLOOKUP($A47,[1]A1!$A$2:$P$68,I$1,FALSE)</f>
        <v>ACG</v>
      </c>
      <c r="J47" s="18" t="str">
        <f>VLOOKUP($A47,[1]A1!$A$2:$P$68,J$1,FALSE)</f>
        <v>Gefüllte Gurke</v>
      </c>
      <c r="K47" s="17">
        <f>VLOOKUP($A47,[1]A1!$A$2:$P$68,K$1,FALSE)</f>
        <v>0</v>
      </c>
      <c r="L47" s="18" t="str">
        <f>VLOOKUP($A47,[1]A1!$A$2:$P$68,L$1,FALSE)</f>
        <v xml:space="preserve">Grenadiermarsch </v>
      </c>
      <c r="M47" s="17" t="str">
        <f>VLOOKUP($A47,[1]A1!$A$2:$P$68,M$1,FALSE)</f>
        <v>AC</v>
      </c>
      <c r="N47" s="18" t="str">
        <f>VLOOKUP($A47,[1]A1!$A$2:$P$68,N$1,FALSE)</f>
        <v>Buttermilchschmarrn</v>
      </c>
      <c r="O47" s="17" t="str">
        <f>VLOOKUP($A47,[1]A1!$A$2:$P$68,O$1,FALSE)</f>
        <v>A,G,C,O</v>
      </c>
      <c r="P47" s="18" t="str">
        <f>VLOOKUP($A47,[1]A1!$A$2:$P$68,P$1,FALSE)</f>
        <v>Karfiolröschen</v>
      </c>
      <c r="Q47" s="17" t="str">
        <f>VLOOKUP($A47,[1]A1!$A$2:$P$68,Q$1,FALSE)</f>
        <v>L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VLOOKUP($A48,[1]A1!$A$2:$P$68,D$1,FALSE)</f>
        <v>mit Mohn</v>
      </c>
      <c r="E48" s="17">
        <f>VLOOKUP($A48,[1]A1!$A$2:$P$68,E$1,FALSE)</f>
        <v>0</v>
      </c>
      <c r="F48" s="18" t="str">
        <f>VLOOKUP($A48,[1]A1!$A$2:$P$68,F$1,FALSE)</f>
        <v>Zucchinipfanne</v>
      </c>
      <c r="G48" s="17">
        <f>VLOOKUP($A48,[1]A1!$A$2:$P$68,G$1,FALSE)</f>
        <v>0</v>
      </c>
      <c r="H48" s="18" t="str">
        <f>VLOOKUP($A48,[1]A1!$A$2:$P$68,H$1,FALSE)</f>
        <v>mit Kompott</v>
      </c>
      <c r="I48" s="17">
        <f>VLOOKUP($A48,[1]A1!$A$2:$P$68,I$1,FALSE)</f>
        <v>0</v>
      </c>
      <c r="J48" s="18" t="str">
        <f>VLOOKUP($A48,[1]A1!$A$2:$P$68,J$1,FALSE)</f>
        <v>mit buntem Couscous</v>
      </c>
      <c r="K48" s="17" t="str">
        <f>VLOOKUP($A48,[1]A1!$A$2:$P$68,K$1,FALSE)</f>
        <v>A,C</v>
      </c>
      <c r="L48" s="18" t="str">
        <f>VLOOKUP($A48,[1]A1!$A$2:$P$68,L$1,FALSE)</f>
        <v>mit Salat</v>
      </c>
      <c r="M48" s="17" t="str">
        <f>VLOOKUP($A48,[1]A1!$A$2:$P$68,M$1,FALSE)</f>
        <v>O</v>
      </c>
      <c r="N48" s="18" t="str">
        <f>VLOOKUP($A48,[1]A1!$A$2:$P$68,N$1,FALSE)</f>
        <v>mit Zwetschkenröster</v>
      </c>
      <c r="O48" s="17" t="str">
        <f>VLOOKUP($A48,[1]A1!$A$2:$P$68,O$1,FALSE)</f>
        <v>O</v>
      </c>
      <c r="P48" s="18" t="str">
        <f>VLOOKUP($A48,[1]A1!$A$2:$P$68,P$1,FALSE)</f>
        <v xml:space="preserve">mit Butterbrösel, </v>
      </c>
      <c r="Q48" s="17" t="str">
        <f>VLOOKUP($A48,[1]A1!$A$2:$P$68,Q$1,FALSE)</f>
        <v>A,G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 t="str">
        <f>VLOOKUP($A49,[1]A1!$A$2:$P$68,D$1,FALSE)</f>
        <v>und Apfelmus</v>
      </c>
      <c r="E49" s="17">
        <f>VLOOKUP($A49,[1]A1!$A$2:$P$68,E$1,FALSE)</f>
        <v>0</v>
      </c>
      <c r="F49" s="18" t="str">
        <f>VLOOKUP($A49,[1]A1!$A$2:$P$68,F$1,FALSE)</f>
        <v xml:space="preserve">mit Kräuterrahm </v>
      </c>
      <c r="G49" s="17" t="str">
        <f>VLOOKUP($A49,[1]A1!$A$2:$P$68,G$1,FALSE)</f>
        <v>G</v>
      </c>
      <c r="H49" s="18">
        <f>VLOOKUP($A49,[1]A1!$A$2:$P$68,H$1,FALSE)</f>
        <v>0</v>
      </c>
      <c r="I49" s="17">
        <f>VLOOKUP($A49,[1]A1!$A$2:$P$68,I$1,FALSE)</f>
        <v>0</v>
      </c>
      <c r="J49" s="18" t="str">
        <f>VLOOKUP($A49,[1]A1!$A$2:$P$68,J$1,FALSE)</f>
        <v xml:space="preserve">und sahniger </v>
      </c>
      <c r="K49" s="17" t="str">
        <f>VLOOKUP($A49,[1]A1!$A$2:$P$68,K$1,FALSE)</f>
        <v>G</v>
      </c>
      <c r="L49" s="18">
        <f>VLOOKUP($A49,[1]A1!$A$2:$P$68,L$1,FALSE)</f>
        <v>0</v>
      </c>
      <c r="M49" s="17">
        <f>VLOOKUP($A49,[1]A1!$A$2:$P$68,M$1,FALSE)</f>
        <v>0</v>
      </c>
      <c r="N49" s="18">
        <f>VLOOKUP($A49,[1]A1!$A$2:$P$68,N$1,FALSE)</f>
        <v>0</v>
      </c>
      <c r="O49" s="17">
        <f>VLOOKUP($A49,[1]A1!$A$2:$P$68,O$1,FALSE)</f>
        <v>0</v>
      </c>
      <c r="P49" s="18" t="str">
        <f>VLOOKUP($A49,[1]A1!$A$2:$P$68,P$1,FALSE)</f>
        <v xml:space="preserve">Püree und Salat </v>
      </c>
      <c r="Q49" s="17" t="str">
        <f>VLOOKUP($A49,[1]A1!$A$2:$P$68,Q$1,FALSE)</f>
        <v>G,O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VLOOKUP($A50,[1]A1!$A$2:$P$68,D$1,FALSE)</f>
        <v>0</v>
      </c>
      <c r="E50" s="15">
        <f>VLOOKUP($A50,[1]A1!$A$2:$P$68,E$1,FALSE)</f>
        <v>0</v>
      </c>
      <c r="F50" s="16" t="str">
        <f>VLOOKUP($A50,[1]A1!$A$2:$P$68,F$1,FALSE)</f>
        <v xml:space="preserve">und Roten Rübensalat </v>
      </c>
      <c r="G50" s="15">
        <f>VLOOKUP($A50,[1]A1!$A$2:$P$68,G$1,FALSE)</f>
        <v>0</v>
      </c>
      <c r="H50" s="16">
        <f>VLOOKUP($A50,[1]A1!$A$2:$P$68,H$1,FALSE)</f>
        <v>0</v>
      </c>
      <c r="I50" s="15">
        <f>VLOOKUP($A50,[1]A1!$A$2:$P$68,I$1,FALSE)</f>
        <v>0</v>
      </c>
      <c r="J50" s="16" t="str">
        <f>VLOOKUP($A50,[1]A1!$A$2:$P$68,J$1,FALSE)</f>
        <v>Dillsauce</v>
      </c>
      <c r="K50" s="15">
        <f>VLOOKUP($A50,[1]A1!$A$2:$P$68,K$1,FALSE)</f>
        <v>0</v>
      </c>
      <c r="L50" s="16">
        <f>VLOOKUP($A50,[1]A1!$A$2:$P$68,L$1,FALSE)</f>
        <v>0</v>
      </c>
      <c r="M50" s="15">
        <f>VLOOKUP($A50,[1]A1!$A$2:$P$68,M$1,FALSE)</f>
        <v>0</v>
      </c>
      <c r="N50" s="16">
        <f>VLOOKUP($A50,[1]A1!$A$2:$P$68,N$1,FALSE)</f>
        <v>0</v>
      </c>
      <c r="O50" s="15">
        <f>VLOOKUP($A50,[1]A1!$A$2:$P$68,O$1,FALSE)</f>
        <v>0</v>
      </c>
      <c r="P50" s="16">
        <f>VLOOKUP($A50,[1]A1!$A$2:$P$68,P$1,FALSE)</f>
        <v>0</v>
      </c>
      <c r="Q50" s="15">
        <f>VLOOKUP($A50,[1]A1!$A$2:$P$68,Q$1,FALSE)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VLOOKUP($A51,[1]A1!$A$2:$P$68,D$1,FALSE)</f>
        <v>2845 kJ / 680 kcal</v>
      </c>
      <c r="E51" s="10">
        <f>VLOOKUP($A51,[1]A1!$A$2:$P$68,E$1,FALSE)</f>
        <v>0</v>
      </c>
      <c r="F51" s="11" t="str">
        <f>VLOOKUP($A51,[1]A1!$A$2:$P$68,F$1,FALSE)</f>
        <v>2406 kJ / 575 kcal</v>
      </c>
      <c r="G51" s="10">
        <f>VLOOKUP($A51,[1]A1!$A$2:$P$68,G$1,FALSE)</f>
        <v>0</v>
      </c>
      <c r="H51" s="11" t="str">
        <f>VLOOKUP($A51,[1]A1!$A$2:$P$68,H$1,FALSE)</f>
        <v>2971 kJ / 710 kcal</v>
      </c>
      <c r="I51" s="10">
        <f>VLOOKUP($A51,[1]A1!$A$2:$P$68,I$1,FALSE)</f>
        <v>0</v>
      </c>
      <c r="J51" s="11" t="str">
        <f>VLOOKUP($A51,[1]A1!$A$2:$P$68,J$1,FALSE)</f>
        <v>2259 kJ / 540 kcal</v>
      </c>
      <c r="K51" s="10">
        <f>VLOOKUP($A51,[1]A1!$A$2:$P$68,K$1,FALSE)</f>
        <v>0</v>
      </c>
      <c r="L51" s="11" t="str">
        <f>VLOOKUP($A51,[1]A1!$A$2:$P$68,L$1,FALSE)</f>
        <v>2470kJ, 590 kcal</v>
      </c>
      <c r="M51" s="10">
        <f>VLOOKUP($A51,[1]A1!$A$2:$P$68,M$1,FALSE)</f>
        <v>0</v>
      </c>
      <c r="N51" s="11" t="str">
        <f>VLOOKUP($A51,[1]A1!$A$2:$P$68,N$1,FALSE)</f>
        <v>2096 kJ / 500 kcal</v>
      </c>
      <c r="O51" s="10">
        <f>VLOOKUP($A51,[1]A1!$A$2:$P$68,O$1,FALSE)</f>
        <v>0</v>
      </c>
      <c r="P51" s="11" t="str">
        <f>VLOOKUP($A51,[1]A1!$A$2:$P$68,P$1,FALSE)</f>
        <v>2519 kJ / 602 kcal</v>
      </c>
      <c r="Q51" s="10">
        <f>VLOOKUP($A51,[1]A1!$A$2:$P$68,Q$1,FALSE)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 t="s">
        <v>3</v>
      </c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 t="str">
        <f>L52</f>
        <v>x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/>
      <c r="H54" s="57"/>
      <c r="I54" s="17"/>
      <c r="J54" s="57"/>
      <c r="K54" s="17" t="s">
        <v>25</v>
      </c>
      <c r="L54" s="57" t="s">
        <v>24</v>
      </c>
      <c r="M54" s="17" t="s">
        <v>23</v>
      </c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 t="s">
        <v>20</v>
      </c>
      <c r="L55" s="55" t="s">
        <v>19</v>
      </c>
      <c r="M55" s="17" t="s">
        <v>18</v>
      </c>
      <c r="N55" s="55"/>
      <c r="O55" s="54"/>
      <c r="P55" s="55"/>
      <c r="Q55" s="54"/>
      <c r="R55" s="22"/>
      <c r="S55" s="8"/>
      <c r="T55" s="7"/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/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/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VLOOKUP($A63,[1]A1!$A$2:$P$68,D$1,FALSE)</f>
        <v>Hascheehörnchen</v>
      </c>
      <c r="E63" s="17" t="str">
        <f>VLOOKUP($A63,[1]A1!$A$2:$P$68,E$1,FALSE)</f>
        <v>A</v>
      </c>
      <c r="F63" s="18" t="str">
        <f>VLOOKUP($A63,[1]A1!$A$2:$P$68,F$1,FALSE)</f>
        <v xml:space="preserve">Brathendl </v>
      </c>
      <c r="G63" s="17">
        <f>VLOOKUP($A63,[1]A1!$A$2:$P$68,G$1,FALSE)</f>
        <v>0</v>
      </c>
      <c r="H63" s="18" t="str">
        <f>VLOOKUP($A63,[1]A1!$A$2:$P$68,H$1,FALSE)</f>
        <v>Faschierter Braten</v>
      </c>
      <c r="I63" s="17" t="str">
        <f>VLOOKUP($A63,[1]A1!$A$2:$P$68,I$1,FALSE)</f>
        <v>A,C,G,L,F</v>
      </c>
      <c r="J63" s="18" t="str">
        <f>VLOOKUP($A63,[1]A1!$A$2:$P$68,J$1,FALSE)</f>
        <v xml:space="preserve">Gebratener Leberkäse </v>
      </c>
      <c r="K63" s="17">
        <f>VLOOKUP($A63,[1]A1!$A$2:$P$68,K$1,FALSE)</f>
        <v>0</v>
      </c>
      <c r="L63" s="18" t="str">
        <f>VLOOKUP($A63,[1]A1!$A$2:$P$68,L$1,FALSE)</f>
        <v xml:space="preserve">Gebratenes Fischfilet </v>
      </c>
      <c r="M63" s="17" t="str">
        <f>VLOOKUP($A63,[1]A1!$A$2:$P$68,M$1,FALSE)</f>
        <v>D</v>
      </c>
      <c r="N63" s="18" t="str">
        <f>VLOOKUP($A63,[1]A1!$A$2:$P$68,N$1,FALSE)</f>
        <v xml:space="preserve">Rindsgulasch </v>
      </c>
      <c r="O63" s="17" t="str">
        <f>VLOOKUP($A63,[1]A1!$A$2:$P$68,O$1,FALSE)</f>
        <v>L</v>
      </c>
      <c r="P63" s="18" t="str">
        <f>VLOOKUP($A63,[1]A1!$A$2:$P$68,P$1,FALSE)</f>
        <v xml:space="preserve">Wiener Schnitzel </v>
      </c>
      <c r="Q63" s="17" t="str">
        <f>VLOOKUP($A63,[1]A1!$A$2:$P$68,Q$1,FALSE)</f>
        <v>A,C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VLOOKUP($A64,[1]A1!$A$2:$P$68,D$1,FALSE)</f>
        <v>mit</v>
      </c>
      <c r="E64" s="17">
        <f>VLOOKUP($A64,[1]A1!$A$2:$P$68,E$1,FALSE)</f>
        <v>0</v>
      </c>
      <c r="F64" s="18" t="str">
        <f>VLOOKUP($A64,[1]A1!$A$2:$P$68,F$1,FALSE)</f>
        <v xml:space="preserve">mit Semmelfülle </v>
      </c>
      <c r="G64" s="17" t="str">
        <f>VLOOKUP($A64,[1]A1!$A$2:$P$68,G$1,FALSE)</f>
        <v>A,C,F,G,H,L</v>
      </c>
      <c r="H64" s="18" t="str">
        <f>VLOOKUP($A64,[1]A1!$A$2:$P$68,H$1,FALSE)</f>
        <v xml:space="preserve">mit Püree </v>
      </c>
      <c r="I64" s="17" t="str">
        <f>VLOOKUP($A64,[1]A1!$A$2:$P$68,I$1,FALSE)</f>
        <v>G</v>
      </c>
      <c r="J64" s="18" t="str">
        <f>VLOOKUP($A64,[1]A1!$A$2:$P$68,J$1,FALSE)</f>
        <v xml:space="preserve">mit Paradeiskraut </v>
      </c>
      <c r="K64" s="17" t="str">
        <f>VLOOKUP($A64,[1]A1!$A$2:$P$68,K$1,FALSE)</f>
        <v>L</v>
      </c>
      <c r="L64" s="18" t="str">
        <f>VLOOKUP($A64,[1]A1!$A$2:$P$68,L$1,FALSE)</f>
        <v xml:space="preserve">in Zitronensauce </v>
      </c>
      <c r="M64" s="17" t="str">
        <f>VLOOKUP($A64,[1]A1!$A$2:$P$68,M$1,FALSE)</f>
        <v>F,G</v>
      </c>
      <c r="N64" s="18" t="str">
        <f>VLOOKUP($A64,[1]A1!$A$2:$P$68,N$1,FALSE)</f>
        <v xml:space="preserve">mit Hörnchen </v>
      </c>
      <c r="O64" s="17" t="str">
        <f>VLOOKUP($A64,[1]A1!$A$2:$P$68,O$1,FALSE)</f>
        <v>A</v>
      </c>
      <c r="P64" s="18" t="str">
        <f>VLOOKUP($A64,[1]A1!$A$2:$P$68,P$1,FALSE)</f>
        <v>mit Reis</v>
      </c>
      <c r="Q64" s="17" t="str">
        <f>VLOOKUP($A64,[1]A1!$A$2:$P$68,Q$1,FALSE)</f>
        <v>G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 t="str">
        <f>VLOOKUP($A65,[1]A1!$A$2:$P$68,D$1,FALSE)</f>
        <v>Krautsalat</v>
      </c>
      <c r="E65" s="17" t="str">
        <f>VLOOKUP($A65,[1]A1!$A$2:$P$68,E$1,FALSE)</f>
        <v>O</v>
      </c>
      <c r="F65" s="18" t="str">
        <f>VLOOKUP($A65,[1]A1!$A$2:$P$68,F$1,FALSE)</f>
        <v xml:space="preserve">und Salat </v>
      </c>
      <c r="G65" s="17" t="str">
        <f>VLOOKUP($A65,[1]A1!$A$2:$P$68,G$1,FALSE)</f>
        <v>O</v>
      </c>
      <c r="H65" s="18" t="str">
        <f>VLOOKUP($A65,[1]A1!$A$2:$P$68,H$1,FALSE)</f>
        <v>und gemischtem Salat</v>
      </c>
      <c r="I65" s="17" t="str">
        <f>VLOOKUP($A65,[1]A1!$A$2:$P$68,I$1,FALSE)</f>
        <v>O,L</v>
      </c>
      <c r="J65" s="18" t="str">
        <f>VLOOKUP($A65,[1]A1!$A$2:$P$68,J$1,FALSE)</f>
        <v>und Kartoffeln</v>
      </c>
      <c r="K65" s="17">
        <f>VLOOKUP($A65,[1]A1!$A$2:$P$68,K$1,FALSE)</f>
        <v>0</v>
      </c>
      <c r="L65" s="18" t="str">
        <f>VLOOKUP($A65,[1]A1!$A$2:$P$68,L$1,FALSE)</f>
        <v>mit Naturreis</v>
      </c>
      <c r="M65" s="17" t="str">
        <f>VLOOKUP($A65,[1]A1!$A$2:$P$68,M$1,FALSE)</f>
        <v>L</v>
      </c>
      <c r="N65" s="18" t="str">
        <f>VLOOKUP($A65,[1]A1!$A$2:$P$68,N$1,FALSE)</f>
        <v xml:space="preserve">und Brot </v>
      </c>
      <c r="O65" s="17" t="str">
        <f>VLOOKUP($A65,[1]A1!$A$2:$P$68,O$1,FALSE)</f>
        <v>A,F,G</v>
      </c>
      <c r="P65" s="18" t="str">
        <f>VLOOKUP($A65,[1]A1!$A$2:$P$68,P$1,FALSE)</f>
        <v xml:space="preserve">und gem. Salat </v>
      </c>
      <c r="Q65" s="17" t="str">
        <f>VLOOKUP($A65,[1]A1!$A$2:$P$68,Q$1,FALSE)</f>
        <v>O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>
        <f>VLOOKUP($A66,[1]A1!$A$2:$P$68,D$1,FALSE)</f>
        <v>0</v>
      </c>
      <c r="E66" s="17">
        <f>VLOOKUP($A66,[1]A1!$A$2:$P$68,E$1,FALSE)</f>
        <v>0</v>
      </c>
      <c r="F66" s="18">
        <f>VLOOKUP($A66,[1]A1!$A$2:$P$68,F$1,FALSE)</f>
        <v>0</v>
      </c>
      <c r="G66" s="17">
        <f>VLOOKUP($A66,[1]A1!$A$2:$P$68,G$1,FALSE)</f>
        <v>0</v>
      </c>
      <c r="H66" s="18">
        <f>VLOOKUP($A66,[1]A1!$A$2:$P$68,H$1,FALSE)</f>
        <v>0</v>
      </c>
      <c r="I66" s="17">
        <f>VLOOKUP($A66,[1]A1!$A$2:$P$68,I$1,FALSE)</f>
        <v>0</v>
      </c>
      <c r="J66" s="18">
        <f>VLOOKUP($A66,[1]A1!$A$2:$P$68,J$1,FALSE)</f>
        <v>0</v>
      </c>
      <c r="K66" s="17">
        <f>VLOOKUP($A66,[1]A1!$A$2:$P$68,K$1,FALSE)</f>
        <v>0</v>
      </c>
      <c r="L66" s="18" t="str">
        <f>VLOOKUP($A66,[1]A1!$A$2:$P$68,L$1,FALSE)</f>
        <v>und Salat</v>
      </c>
      <c r="M66" s="17" t="str">
        <f>VLOOKUP($A66,[1]A1!$A$2:$P$68,M$1,FALSE)</f>
        <v>O</v>
      </c>
      <c r="N66" s="18">
        <f>VLOOKUP($A66,[1]A1!$A$2:$P$68,N$1,FALSE)</f>
        <v>0</v>
      </c>
      <c r="O66" s="17">
        <f>VLOOKUP($A66,[1]A1!$A$2:$P$68,O$1,FALSE)</f>
        <v>0</v>
      </c>
      <c r="P66" s="18">
        <f>VLOOKUP($A66,[1]A1!$A$2:$P$68,P$1,FALSE)</f>
        <v>0</v>
      </c>
      <c r="Q66" s="17">
        <f>VLOOKUP($A66,[1]A1!$A$2:$P$68,Q$1,FALSE)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VLOOKUP($A67,[1]A1!$A$2:$P$68,D$1,FALSE)</f>
        <v>3014kJ, 720 kcal</v>
      </c>
      <c r="E67" s="10">
        <f>VLOOKUP($A67,[1]A1!$A$2:$P$68,E$1,FALSE)</f>
        <v>0</v>
      </c>
      <c r="F67" s="11" t="str">
        <f>VLOOKUP($A67,[1]A1!$A$2:$P$68,F$1,FALSE)</f>
        <v>2638 kJ, 630 kcal</v>
      </c>
      <c r="G67" s="10">
        <f>VLOOKUP($A67,[1]A1!$A$2:$P$68,G$1,FALSE)</f>
        <v>0</v>
      </c>
      <c r="H67" s="11" t="str">
        <f>VLOOKUP($A67,[1]A1!$A$2:$P$68,H$1,FALSE)</f>
        <v>2973 kJ, 730 kcal</v>
      </c>
      <c r="I67" s="10">
        <f>VLOOKUP($A67,[1]A1!$A$2:$P$68,I$1,FALSE)</f>
        <v>0</v>
      </c>
      <c r="J67" s="11" t="str">
        <f>VLOOKUP($A67,[1]A1!$A$2:$P$68,J$1,FALSE)</f>
        <v>3014 kJ/720 kcal</v>
      </c>
      <c r="K67" s="10">
        <f>VLOOKUP($A67,[1]A1!$A$2:$P$68,K$1,FALSE)</f>
        <v>0</v>
      </c>
      <c r="L67" s="11" t="str">
        <f>VLOOKUP($A67,[1]A1!$A$2:$P$68,L$1,FALSE)</f>
        <v>2721 kJ, 650 kcal</v>
      </c>
      <c r="M67" s="10">
        <f>VLOOKUP($A67,[1]A1!$A$2:$P$68,M$1,FALSE)</f>
        <v>0</v>
      </c>
      <c r="N67" s="11" t="str">
        <f>VLOOKUP($A67,[1]A1!$A$2:$P$68,N$1,FALSE)</f>
        <v>2889 kJ / 690 kcal</v>
      </c>
      <c r="O67" s="10">
        <f>VLOOKUP($A67,[1]A1!$A$2:$P$68,O$1,FALSE)</f>
        <v>0</v>
      </c>
      <c r="P67" s="11" t="str">
        <f>VLOOKUP($A67,[1]A1!$A$2:$P$68,P$1,FALSE)</f>
        <v>3014kJ, 720 kcal</v>
      </c>
      <c r="Q67" s="10">
        <f>VLOOKUP($A67,[1]A1!$A$2:$P$68,Q$1,FALSE)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IFERROR(VLOOKUP($A70,[1]A1!$A$2:$P$68,D$1,FALSE),"")</f>
        <v>Naturjoghurt</v>
      </c>
      <c r="E70" s="17" t="str">
        <f>IFERROR(VLOOKUP($A70,[1]A1!$A$2:$P$68,E$1,FALSE),"")</f>
        <v>G</v>
      </c>
      <c r="F70" s="18" t="str">
        <f>IFERROR(VLOOKUP($A70,[1]A1!$A$2:$P$68,F$1,FALSE),"")</f>
        <v>Kompott</v>
      </c>
      <c r="G70" s="17">
        <f>IFERROR(VLOOKUP($A70,[1]A1!$A$2:$P$68,G$1,FALSE),"")</f>
        <v>0</v>
      </c>
      <c r="H70" s="18" t="str">
        <f>IFERROR(VLOOKUP($A70,[1]A1!$A$2:$P$68,H$1,FALSE),"")</f>
        <v>Obst</v>
      </c>
      <c r="I70" s="17">
        <f>IFERROR(VLOOKUP($A70,[1]A1!$A$2:$P$68,I$1,FALSE),"")</f>
        <v>0</v>
      </c>
      <c r="J70" s="18" t="str">
        <f>IFERROR(VLOOKUP($A70,[1]A1!$A$2:$P$68,J$1,FALSE),"")</f>
        <v>Fruchtmus</v>
      </c>
      <c r="K70" s="17">
        <f>IFERROR(VLOOKUP($A70,[1]A1!$A$2:$P$68,K$1,FALSE),"")</f>
        <v>0</v>
      </c>
      <c r="L70" s="18" t="str">
        <f>IFERROR(VLOOKUP($A70,[1]A1!$A$2:$P$68,L$1,FALSE),"")</f>
        <v>Naturjoghurt</v>
      </c>
      <c r="M70" s="17" t="str">
        <f>IFERROR(VLOOKUP($A70,[1]A1!$A$2:$P$68,M$1,FALSE),"")</f>
        <v>G</v>
      </c>
      <c r="N70" s="18" t="str">
        <f>VLOOKUP($A70,[1]A1!$A$2:$P$68,N$1,FALSE)</f>
        <v>Kompott</v>
      </c>
      <c r="O70" s="17">
        <f>VLOOKUP($A70,[1]A1!$A$2:$P$68,O$1,FALSE)</f>
        <v>0</v>
      </c>
      <c r="P70" s="18" t="str">
        <f>VLOOKUP($A70,[1]A1!$A$2:$P$68,P$1,FALSE)</f>
        <v>Obst</v>
      </c>
      <c r="Q70" s="17">
        <f>VLOOKUP($A70,[1]A1!$A$2:$P$68,Q$1,FALSE)</f>
        <v>0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IFERROR(VLOOKUP($A71,[1]A1!$A$2:$P$68,D$1,FALSE),"")</f>
        <v/>
      </c>
      <c r="E71" s="17" t="str">
        <f>IFERROR(VLOOKUP($A71,[1]A1!$A$2:$P$68,E$1,FALSE),"")</f>
        <v/>
      </c>
      <c r="F71" s="18" t="str">
        <f>IFERROR(VLOOKUP($A71,[1]A1!$A$2:$P$68,F$1,FALSE),"")</f>
        <v/>
      </c>
      <c r="G71" s="17" t="str">
        <f>IFERROR(VLOOKUP($A71,[1]A1!$A$2:$P$68,G$1,FALSE),"")</f>
        <v/>
      </c>
      <c r="H71" s="18" t="str">
        <f>IFERROR(VLOOKUP($A71,[1]A1!$A$2:$P$68,H$1,FALSE),"")</f>
        <v/>
      </c>
      <c r="I71" s="17" t="str">
        <f>IFERROR(VLOOKUP($A71,[1]A1!$A$2:$P$68,I$1,FALSE),"")</f>
        <v/>
      </c>
      <c r="J71" s="18" t="str">
        <f>IFERROR(VLOOKUP($A71,[1]A1!$A$2:$P$68,J$1,FALSE),"")</f>
        <v/>
      </c>
      <c r="K71" s="17" t="str">
        <f>IFERROR(VLOOKUP($A71,[1]A1!$A$2:$P$68,K$1,FALSE),"")</f>
        <v/>
      </c>
      <c r="L71" s="18" t="str">
        <f>IFERROR(VLOOKUP($A71,[1]A1!$A$2:$P$68,L$1,FALSE),"")</f>
        <v/>
      </c>
      <c r="M71" s="17" t="str">
        <f>IFERROR(VLOOKUP($A71,[1]A1!$A$2:$P$68,M$1,FALSE),"")</f>
        <v/>
      </c>
      <c r="N71" s="18" t="e">
        <f>VLOOKUP($A71,[1]A1!$A$2:$P$68,N$1,FALSE)</f>
        <v>#N/A</v>
      </c>
      <c r="O71" s="17" t="e">
        <f>VLOOKUP($A71,[1]A1!$A$2:$P$68,O$1,FALSE)</f>
        <v>#N/A</v>
      </c>
      <c r="P71" s="18" t="e">
        <f>VLOOKUP($A71,[1]A1!$A$2:$P$68,P$1,FALSE)</f>
        <v>#N/A</v>
      </c>
      <c r="Q71" s="17" t="e">
        <f>VLOOKUP($A71,[1]A1!$A$2:$P$68,Q$1,FALSE)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IFERROR(VLOOKUP($A72,[1]A1!$A$2:$P$68,D$1,FALSE),"")</f>
        <v/>
      </c>
      <c r="E72" s="17" t="str">
        <f>IFERROR(VLOOKUP($A72,[1]A1!$A$2:$P$68,E$1,FALSE),"")</f>
        <v/>
      </c>
      <c r="F72" s="18" t="str">
        <f>IFERROR(VLOOKUP($A72,[1]A1!$A$2:$P$68,F$1,FALSE),"")</f>
        <v/>
      </c>
      <c r="G72" s="17" t="str">
        <f>IFERROR(VLOOKUP($A72,[1]A1!$A$2:$P$68,G$1,FALSE),"")</f>
        <v/>
      </c>
      <c r="H72" s="18" t="str">
        <f>IFERROR(VLOOKUP($A72,[1]A1!$A$2:$P$68,H$1,FALSE),"")</f>
        <v/>
      </c>
      <c r="I72" s="17" t="str">
        <f>IFERROR(VLOOKUP($A72,[1]A1!$A$2:$P$68,I$1,FALSE),"")</f>
        <v/>
      </c>
      <c r="J72" s="18" t="str">
        <f>IFERROR(VLOOKUP($A72,[1]A1!$A$2:$P$68,J$1,FALSE),"")</f>
        <v/>
      </c>
      <c r="K72" s="17" t="str">
        <f>IFERROR(VLOOKUP($A72,[1]A1!$A$2:$P$68,K$1,FALSE),"")</f>
        <v/>
      </c>
      <c r="L72" s="18" t="str">
        <f>IFERROR(VLOOKUP($A72,[1]A1!$A$2:$P$68,L$1,FALSE),"")</f>
        <v/>
      </c>
      <c r="M72" s="17" t="str">
        <f>IFERROR(VLOOKUP($A72,[1]A1!$A$2:$P$68,M$1,FALSE),"")</f>
        <v/>
      </c>
      <c r="N72" s="18" t="e">
        <f>VLOOKUP($A72,[1]A1!$A$2:$P$68,N$1,FALSE)</f>
        <v>#N/A</v>
      </c>
      <c r="O72" s="17" t="e">
        <f>VLOOKUP($A72,[1]A1!$A$2:$P$68,O$1,FALSE)</f>
        <v>#N/A</v>
      </c>
      <c r="P72" s="18" t="e">
        <f>VLOOKUP($A72,[1]A1!$A$2:$P$68,P$1,FALSE)</f>
        <v>#N/A</v>
      </c>
      <c r="Q72" s="17" t="e">
        <f>VLOOKUP($A72,[1]A1!$A$2:$P$68,Q$1,FALSE)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IFERROR(VLOOKUP($A73,[1]A1!$A$2:$P$68,D$1,FALSE),"")</f>
        <v/>
      </c>
      <c r="E73" s="17" t="str">
        <f>IFERROR(VLOOKUP($A73,[1]A1!$A$2:$P$68,E$1,FALSE),"")</f>
        <v/>
      </c>
      <c r="F73" s="18" t="str">
        <f>IFERROR(VLOOKUP($A73,[1]A1!$A$2:$P$68,F$1,FALSE),"")</f>
        <v/>
      </c>
      <c r="G73" s="17" t="str">
        <f>IFERROR(VLOOKUP($A73,[1]A1!$A$2:$P$68,G$1,FALSE),"")</f>
        <v/>
      </c>
      <c r="H73" s="18" t="str">
        <f>IFERROR(VLOOKUP($A73,[1]A1!$A$2:$P$68,H$1,FALSE),"")</f>
        <v/>
      </c>
      <c r="I73" s="17" t="str">
        <f>IFERROR(VLOOKUP($A73,[1]A1!$A$2:$P$68,I$1,FALSE),"")</f>
        <v/>
      </c>
      <c r="J73" s="18" t="str">
        <f>IFERROR(VLOOKUP($A73,[1]A1!$A$2:$P$68,J$1,FALSE),"")</f>
        <v/>
      </c>
      <c r="K73" s="17" t="str">
        <f>IFERROR(VLOOKUP($A73,[1]A1!$A$2:$P$68,K$1,FALSE),"")</f>
        <v/>
      </c>
      <c r="L73" s="18" t="str">
        <f>IFERROR(VLOOKUP($A73,[1]A1!$A$2:$P$68,L$1,FALSE),"")</f>
        <v/>
      </c>
      <c r="M73" s="17" t="str">
        <f>IFERROR(VLOOKUP($A73,[1]A1!$A$2:$P$68,M$1,FALSE),"")</f>
        <v/>
      </c>
      <c r="N73" s="16" t="e">
        <f>VLOOKUP($A73,[1]A1!$A$2:$P$68,N$1,FALSE)</f>
        <v>#N/A</v>
      </c>
      <c r="O73" s="15" t="e">
        <f>VLOOKUP($A73,[1]A1!$A$2:$P$68,O$1,FALSE)</f>
        <v>#N/A</v>
      </c>
      <c r="P73" s="16" t="e">
        <f>VLOOKUP($A73,[1]A1!$A$2:$P$68,P$1,FALSE)</f>
        <v>#N/A</v>
      </c>
      <c r="Q73" s="15" t="e">
        <f>VLOOKUP($A73,[1]A1!$A$2:$P$68,Q$1,FALSE)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VLOOKUP($A74,[1]A1!$A$2:$P$68,D$1,FALSE)</f>
        <v>628 kJ / 150 kcal</v>
      </c>
      <c r="E74" s="10">
        <f>VLOOKUP($A74,[1]A1!$A$2:$P$68,E$1,FALSE)</f>
        <v>0</v>
      </c>
      <c r="F74" s="11" t="str">
        <f>VLOOKUP($A74,[1]A1!$A$2:$P$68,F$1,FALSE)</f>
        <v>418 kJ, 100 kcal</v>
      </c>
      <c r="G74" s="10">
        <f>VLOOKUP($A74,[1]A1!$A$2:$P$68,G$1,FALSE)</f>
        <v>0</v>
      </c>
      <c r="H74" s="11" t="str">
        <f>VLOOKUP($A74,[1]A1!$A$2:$P$68,H$1,FALSE)</f>
        <v>1047 kJ, 250 kcal</v>
      </c>
      <c r="I74" s="10">
        <f>VLOOKUP($A74,[1]A1!$A$2:$P$68,I$1,FALSE)</f>
        <v>0</v>
      </c>
      <c r="J74" s="11" t="str">
        <f>VLOOKUP($A74,[1]A1!$A$2:$P$68,J$1,FALSE)</f>
        <v>460 kJ, 110 kcal</v>
      </c>
      <c r="K74" s="10">
        <f>VLOOKUP($A74,[1]A1!$A$2:$P$68,K$1,FALSE)</f>
        <v>0</v>
      </c>
      <c r="L74" s="11" t="str">
        <f>VLOOKUP($A74,[1]A1!$A$2:$P$68,L$1,FALSE)</f>
        <v>418 kJ, 100 kcal</v>
      </c>
      <c r="M74" s="10">
        <f>VLOOKUP($A74,[1]A1!$A$2:$P$68,M$1,FALSE)</f>
        <v>0</v>
      </c>
      <c r="N74" s="11" t="str">
        <f>VLOOKUP($A74,[1]A1!$A$2:$P$68,N$1,FALSE)</f>
        <v>418 kJ, 100 kcal</v>
      </c>
      <c r="O74" s="10">
        <f>VLOOKUP($A74,[1]A1!$A$2:$P$68,O$1,FALSE)</f>
        <v>0</v>
      </c>
      <c r="P74" s="11" t="str">
        <f>VLOOKUP($A74,[1]A1!$A$2:$P$68,P$1,FALSE)</f>
        <v>335 kJ, 80 kcal</v>
      </c>
      <c r="Q74" s="10">
        <f>VLOOKUP($A74,[1]A1!$A$2:$P$68,Q$1,FALSE)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 t="s">
        <v>3</v>
      </c>
      <c r="I75" s="30"/>
      <c r="J75" s="29"/>
      <c r="K75" s="28"/>
      <c r="L75" s="29"/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 t="str">
        <f>H75</f>
        <v>x</v>
      </c>
      <c r="J76" s="24"/>
      <c r="K76" s="23">
        <f>J75</f>
        <v>0</v>
      </c>
      <c r="L76" s="24"/>
      <c r="M76" s="23">
        <f>L75</f>
        <v>0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IFERROR(VLOOKUP($A77,[1]A1!$A$2:$P$68,D$1,FALSE),"")</f>
        <v>Malakofschnitte</v>
      </c>
      <c r="E77" s="17" t="str">
        <f>IFERROR(VLOOKUP($A77,[1]A1!$A$2:$P$68,E$1,FALSE),"")</f>
        <v>A,C,G,H</v>
      </c>
      <c r="F77" s="18" t="str">
        <f>IFERROR(VLOOKUP($A77,[1]A1!$A$2:$P$68,F$1,FALSE),"")</f>
        <v>Nussstrudel</v>
      </c>
      <c r="G77" s="17" t="str">
        <f>IFERROR(VLOOKUP($A77,[1]A1!$A$2:$P$68,G$1,FALSE),"")</f>
        <v>A,C,G,H</v>
      </c>
      <c r="H77" s="18" t="str">
        <f>IFERROR(VLOOKUP($A77,[1]A1!$A$2:$P$68,H$1,FALSE),"")</f>
        <v>Obstkuchen</v>
      </c>
      <c r="I77" s="17" t="str">
        <f>IFERROR(VLOOKUP($A77,[1]A1!$A$2:$P$68,I$1,FALSE),"")</f>
        <v xml:space="preserve">A, C, G, </v>
      </c>
      <c r="J77" s="18" t="str">
        <f>IFERROR(VLOOKUP($A77,[1]A1!$A$2:$P$68,J$1,FALSE),"")</f>
        <v>Kakaoschnitte</v>
      </c>
      <c r="K77" s="17" t="str">
        <f>IFERROR(VLOOKUP($A77,[1]A1!$A$2:$P$68,K$1,FALSE),"")</f>
        <v>A,C,G</v>
      </c>
      <c r="L77" s="18" t="str">
        <f>IFERROR(VLOOKUP($A77,[1]A1!$A$2:$P$68,L$1,FALSE),"")</f>
        <v>Kokoskuchen</v>
      </c>
      <c r="M77" s="17" t="str">
        <f>IFERROR(VLOOKUP($A77,[1]A1!$A$2:$P$68,M$1,FALSE),"")</f>
        <v>ACFGO</v>
      </c>
      <c r="N77" s="18" t="str">
        <f>VLOOKUP($A77,[1]A1!$A$2:$P$68,N$1,FALSE)</f>
        <v>Cremschnitte</v>
      </c>
      <c r="O77" s="17" t="str">
        <f>VLOOKUP($A77,[1]A1!$A$2:$P$68,O$1,FALSE)</f>
        <v>A,C,G;</v>
      </c>
      <c r="P77" s="18" t="str">
        <f>VLOOKUP($A77,[1]A1!$A$2:$P$68,P$1,FALSE)</f>
        <v>Schoko-Pfirsichkuchen</v>
      </c>
      <c r="Q77" s="17" t="str">
        <f>VLOOKUP($A77,[1]A1!$A$2:$P$68,Q$1,FALSE)</f>
        <v>A;C;G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IFERROR(VLOOKUP($A78,[1]A1!$A$2:$P$68,D$1,FALSE),"")</f>
        <v/>
      </c>
      <c r="E78" s="17" t="str">
        <f>IFERROR(VLOOKUP($A78,[1]A1!$A$2:$P$68,E$1,FALSE),"")</f>
        <v/>
      </c>
      <c r="F78" s="18" t="str">
        <f>IFERROR(VLOOKUP($A78,[1]A1!$A$2:$P$68,F$1,FALSE),"")</f>
        <v/>
      </c>
      <c r="G78" s="17" t="str">
        <f>IFERROR(VLOOKUP($A78,[1]A1!$A$2:$P$68,G$1,FALSE),"")</f>
        <v/>
      </c>
      <c r="H78" s="18" t="str">
        <f>IFERROR(VLOOKUP($A78,[1]A1!$A$2:$P$68,H$1,FALSE),"")</f>
        <v/>
      </c>
      <c r="I78" s="17" t="str">
        <f>IFERROR(VLOOKUP($A78,[1]A1!$A$2:$P$68,I$1,FALSE),"")</f>
        <v/>
      </c>
      <c r="J78" s="18" t="str">
        <f>IFERROR(VLOOKUP($A78,[1]A1!$A$2:$P$68,J$1,FALSE),"")</f>
        <v/>
      </c>
      <c r="K78" s="17" t="str">
        <f>IFERROR(VLOOKUP($A78,[1]A1!$A$2:$P$68,K$1,FALSE),"")</f>
        <v/>
      </c>
      <c r="L78" s="18" t="str">
        <f>IFERROR(VLOOKUP($A78,[1]A1!$A$2:$P$68,L$1,FALSE),"")</f>
        <v/>
      </c>
      <c r="M78" s="17" t="str">
        <f>IFERROR(VLOOKUP($A78,[1]A1!$A$2:$P$68,M$1,FALSE),"")</f>
        <v/>
      </c>
      <c r="N78" s="18" t="e">
        <f>VLOOKUP($A78,[1]A1!$A$2:$P$68,N$1,FALSE)</f>
        <v>#N/A</v>
      </c>
      <c r="O78" s="17" t="e">
        <f>VLOOKUP($A78,[1]A1!$A$2:$P$68,O$1,FALSE)</f>
        <v>#N/A</v>
      </c>
      <c r="P78" s="18" t="e">
        <f>VLOOKUP($A78,[1]A1!$A$2:$P$68,P$1,FALSE)</f>
        <v>#N/A</v>
      </c>
      <c r="Q78" s="17" t="e">
        <f>VLOOKUP($A78,[1]A1!$A$2:$P$68,Q$1,FALSE)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IFERROR(VLOOKUP($A79,[1]A1!$A$2:$P$68,D$1,FALSE),"")</f>
        <v/>
      </c>
      <c r="E79" s="17" t="str">
        <f>IFERROR(VLOOKUP($A79,[1]A1!$A$2:$P$68,E$1,FALSE),"")</f>
        <v/>
      </c>
      <c r="F79" s="18" t="str">
        <f>IFERROR(VLOOKUP($A79,[1]A1!$A$2:$P$68,F$1,FALSE),"")</f>
        <v/>
      </c>
      <c r="G79" s="17" t="str">
        <f>IFERROR(VLOOKUP($A79,[1]A1!$A$2:$P$68,G$1,FALSE),"")</f>
        <v/>
      </c>
      <c r="H79" s="18" t="str">
        <f>IFERROR(VLOOKUP($A79,[1]A1!$A$2:$P$68,H$1,FALSE),"")</f>
        <v/>
      </c>
      <c r="I79" s="17" t="str">
        <f>IFERROR(VLOOKUP($A79,[1]A1!$A$2:$P$68,I$1,FALSE),"")</f>
        <v/>
      </c>
      <c r="J79" s="18" t="str">
        <f>IFERROR(VLOOKUP($A79,[1]A1!$A$2:$P$68,J$1,FALSE),"")</f>
        <v/>
      </c>
      <c r="K79" s="17" t="str">
        <f>IFERROR(VLOOKUP($A79,[1]A1!$A$2:$P$68,K$1,FALSE),"")</f>
        <v/>
      </c>
      <c r="L79" s="18" t="str">
        <f>IFERROR(VLOOKUP($A79,[1]A1!$A$2:$P$68,L$1,FALSE),"")</f>
        <v/>
      </c>
      <c r="M79" s="17" t="str">
        <f>IFERROR(VLOOKUP($A79,[1]A1!$A$2:$P$68,M$1,FALSE),"")</f>
        <v/>
      </c>
      <c r="N79" s="18" t="e">
        <f>VLOOKUP($A79,[1]A1!$A$2:$P$68,N$1,FALSE)</f>
        <v>#N/A</v>
      </c>
      <c r="O79" s="17" t="e">
        <f>VLOOKUP($A79,[1]A1!$A$2:$P$68,O$1,FALSE)</f>
        <v>#N/A</v>
      </c>
      <c r="P79" s="18" t="e">
        <f>VLOOKUP($A79,[1]A1!$A$2:$P$68,P$1,FALSE)</f>
        <v>#N/A</v>
      </c>
      <c r="Q79" s="17" t="e">
        <f>VLOOKUP($A79,[1]A1!$A$2:$P$68,Q$1,FALSE)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IFERROR(VLOOKUP($A80,[1]A1!$A$2:$P$68,D$1,FALSE),"")</f>
        <v/>
      </c>
      <c r="E80" s="17" t="str">
        <f>IFERROR(VLOOKUP($A80,[1]A1!$A$2:$P$68,E$1,FALSE),"")</f>
        <v/>
      </c>
      <c r="F80" s="18" t="str">
        <f>IFERROR(VLOOKUP($A80,[1]A1!$A$2:$P$68,F$1,FALSE),"")</f>
        <v/>
      </c>
      <c r="G80" s="17" t="str">
        <f>IFERROR(VLOOKUP($A80,[1]A1!$A$2:$P$68,G$1,FALSE),"")</f>
        <v/>
      </c>
      <c r="H80" s="18" t="str">
        <f>IFERROR(VLOOKUP($A80,[1]A1!$A$2:$P$68,H$1,FALSE),"")</f>
        <v/>
      </c>
      <c r="I80" s="17" t="str">
        <f>IFERROR(VLOOKUP($A80,[1]A1!$A$2:$P$68,I$1,FALSE),"")</f>
        <v/>
      </c>
      <c r="J80" s="18" t="str">
        <f>IFERROR(VLOOKUP($A80,[1]A1!$A$2:$P$68,J$1,FALSE),"")</f>
        <v/>
      </c>
      <c r="K80" s="17" t="str">
        <f>IFERROR(VLOOKUP($A80,[1]A1!$A$2:$P$68,K$1,FALSE),"")</f>
        <v/>
      </c>
      <c r="L80" s="18" t="str">
        <f>IFERROR(VLOOKUP($A80,[1]A1!$A$2:$P$68,L$1,FALSE),"")</f>
        <v/>
      </c>
      <c r="M80" s="17" t="str">
        <f>IFERROR(VLOOKUP($A80,[1]A1!$A$2:$P$68,M$1,FALSE),"")</f>
        <v/>
      </c>
      <c r="N80" s="16" t="e">
        <f>VLOOKUP($A80,[1]A1!$A$2:$P$68,N$1,FALSE)</f>
        <v>#N/A</v>
      </c>
      <c r="O80" s="15" t="e">
        <f>VLOOKUP($A80,[1]A1!$A$2:$P$68,O$1,FALSE)</f>
        <v>#N/A</v>
      </c>
      <c r="P80" s="16" t="e">
        <f>VLOOKUP($A80,[1]A1!$A$2:$P$68,P$1,FALSE)</f>
        <v>#N/A</v>
      </c>
      <c r="Q80" s="15" t="e">
        <f>VLOOKUP($A80,[1]A1!$A$2:$P$68,Q$1,FALSE)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VLOOKUP($A81,[1]A1!$A$2:$P$68,D$1,FALSE)</f>
        <v>1338 kJ, 320 kcal</v>
      </c>
      <c r="E81" s="10">
        <f>VLOOKUP($A81,[1]A1!$A$2:$P$68,E$1,FALSE)</f>
        <v>0</v>
      </c>
      <c r="F81" s="11" t="str">
        <f>VLOOKUP($A81,[1]A1!$A$2:$P$68,F$1,FALSE)</f>
        <v>1004 kJ / 240 kcal</v>
      </c>
      <c r="G81" s="10">
        <f>VLOOKUP($A81,[1]A1!$A$2:$P$68,G$1,FALSE)</f>
        <v>0</v>
      </c>
      <c r="H81" s="11" t="str">
        <f>VLOOKUP($A81,[1]A1!$A$2:$P$68,H$1,FALSE)</f>
        <v>1004 kJ / 240 kcal</v>
      </c>
      <c r="I81" s="10">
        <f>VLOOKUP($A81,[1]A1!$A$2:$P$68,I$1,FALSE)</f>
        <v>0</v>
      </c>
      <c r="J81" s="11" t="str">
        <f>VLOOKUP($A81,[1]A1!$A$2:$P$68,J$1,FALSE)</f>
        <v>1338 kJ, 320 kcal</v>
      </c>
      <c r="K81" s="10">
        <f>VLOOKUP($A81,[1]A1!$A$2:$P$68,K$1,FALSE)</f>
        <v>0</v>
      </c>
      <c r="L81" s="11" t="str">
        <f>VLOOKUP($A81,[1]A1!$A$2:$P$68,L$1,FALSE)</f>
        <v>1170 KJ, 280 kcal</v>
      </c>
      <c r="M81" s="10">
        <f>VLOOKUP($A81,[1]A1!$A$2:$P$68,M$1,FALSE)</f>
        <v>0</v>
      </c>
      <c r="N81" s="11" t="str">
        <f>VLOOKUP($A81,[1]A1!$A$2:$P$68,N$1,FALSE)</f>
        <v>1170 kJ / 289 kcal</v>
      </c>
      <c r="O81" s="10">
        <f>VLOOKUP($A81,[1]A1!$A$2:$P$68,O$1,FALSE)</f>
        <v>0</v>
      </c>
      <c r="P81" s="11" t="str">
        <f>VLOOKUP($A81,[1]A1!$A$2:$P$68,P$1,FALSE)</f>
        <v>1004 kJ / 240 kcal</v>
      </c>
      <c r="Q81" s="10">
        <f>VLOOKUP($A81,[1]A1!$A$2:$P$68,Q$1,FALSE)</f>
        <v>0</v>
      </c>
      <c r="R81" s="9"/>
      <c r="S81" s="8"/>
      <c r="T81" s="7"/>
      <c r="U81" s="6"/>
    </row>
  </sheetData>
  <sheetProtection algorithmName="SHA-512" hashValue="ARNkKLmYzLZIHZ+2DnEfOgdxjtSzWUxHC6I7DTQzqwV1npgU2f9NdfWTyFCtMknR93TwAzZKjZ5MTEti17xVvQ==" saltValue="bHq5EcJjaw6fG++/OfwBFA==" spinCount="100000"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L31 J31 H31 F31">
    <cfRule type="cellIs" dxfId="88" priority="15" operator="equal">
      <formula>"x"</formula>
    </cfRule>
  </conditionalFormatting>
  <conditionalFormatting sqref="P52 N52">
    <cfRule type="cellIs" dxfId="87" priority="10" operator="equal">
      <formula>"x"</formula>
    </cfRule>
  </conditionalFormatting>
  <conditionalFormatting sqref="D38">
    <cfRule type="cellIs" dxfId="86" priority="14" operator="equal">
      <formula>"x"</formula>
    </cfRule>
  </conditionalFormatting>
  <conditionalFormatting sqref="P38 N38 L38 J38 H38 F38">
    <cfRule type="cellIs" dxfId="85" priority="13" operator="equal">
      <formula>"x"</formula>
    </cfRule>
  </conditionalFormatting>
  <conditionalFormatting sqref="D45">
    <cfRule type="cellIs" dxfId="84" priority="12" operator="equal">
      <formula>"x"</formula>
    </cfRule>
  </conditionalFormatting>
  <conditionalFormatting sqref="P45 N45 L45 J45 H45 F45">
    <cfRule type="cellIs" dxfId="83" priority="11" operator="equal">
      <formula>"x"</formula>
    </cfRule>
  </conditionalFormatting>
  <conditionalFormatting sqref="D61">
    <cfRule type="cellIs" dxfId="82" priority="9" operator="equal">
      <formula>"x"</formula>
    </cfRule>
  </conditionalFormatting>
  <conditionalFormatting sqref="P61 N61 L61 J61 H61 F61">
    <cfRule type="cellIs" dxfId="81" priority="8" operator="equal">
      <formula>"x"</formula>
    </cfRule>
  </conditionalFormatting>
  <conditionalFormatting sqref="P68 N68 L68 J68 H68 F68">
    <cfRule type="cellIs" dxfId="80" priority="7" operator="equal">
      <formula>"x"</formula>
    </cfRule>
  </conditionalFormatting>
  <conditionalFormatting sqref="D75">
    <cfRule type="cellIs" dxfId="79" priority="6" operator="equal">
      <formula>"x"</formula>
    </cfRule>
  </conditionalFormatting>
  <conditionalFormatting sqref="P75 N75 L75 J75 H75 F75">
    <cfRule type="cellIs" dxfId="78" priority="5" operator="equal">
      <formula>"x"</formula>
    </cfRule>
  </conditionalFormatting>
  <conditionalFormatting sqref="D31">
    <cfRule type="cellIs" dxfId="77" priority="4" operator="equal">
      <formula>"x"</formula>
    </cfRule>
  </conditionalFormatting>
  <conditionalFormatting sqref="D68">
    <cfRule type="cellIs" dxfId="76" priority="3" operator="equal">
      <formula>"x"</formula>
    </cfRule>
  </conditionalFormatting>
  <conditionalFormatting sqref="L52 J52 H52 F52">
    <cfRule type="cellIs" dxfId="75" priority="1" operator="equal">
      <formula>"x"</formula>
    </cfRule>
  </conditionalFormatting>
  <conditionalFormatting sqref="D52">
    <cfRule type="cellIs" dxfId="74" priority="2" operator="equal">
      <formula>"x"</formula>
    </cfRule>
  </conditionalFormatting>
  <printOptions horizontalCentered="1"/>
  <pageMargins left="0" right="0" top="0.19685039370078741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zoomScale="72" zoomScaleNormal="72" zoomScaleSheetLayoutView="70" workbookViewId="0">
      <pane xSplit="3" ySplit="3" topLeftCell="D4" activePane="bottomRight" state="frozen"/>
      <selection activeCell="J58" sqref="J58"/>
      <selection pane="topRight" activeCell="J58" sqref="J58"/>
      <selection pane="bottomLeft" activeCell="J58" sqref="J58"/>
      <selection pane="bottomRight" activeCell="H75" sqref="H75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3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[1]A2!B6</f>
        <v>3</v>
      </c>
      <c r="C6" s="138"/>
      <c r="D6" s="137">
        <f>'Ki-1'!D6+7</f>
        <v>44578</v>
      </c>
      <c r="E6" s="162">
        <f>D6+4</f>
        <v>44582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VLOOKUP($A$7,[1]A2!$A$7:$P$7,D1,FALSE)</f>
        <v>0</v>
      </c>
      <c r="E7" s="133"/>
      <c r="F7" s="132">
        <f>VLOOKUP($A$7,[1]A2!$A$7:$P$7,F1,FALSE)</f>
        <v>0</v>
      </c>
      <c r="G7" s="132"/>
      <c r="H7" s="132">
        <f>VLOOKUP($A$7,[1]A2!$A$7:$P$7,H1,FALSE)</f>
        <v>0</v>
      </c>
      <c r="I7" s="132"/>
      <c r="J7" s="132">
        <f>VLOOKUP($A$7,[1]A2!$A$7:$P$7,J1,FALSE)</f>
        <v>0</v>
      </c>
      <c r="K7" s="132"/>
      <c r="L7" s="132">
        <f>VLOOKUP($A$7,[1]A2!$A$7:$P$7,L1,FALSE)</f>
        <v>0</v>
      </c>
      <c r="M7" s="132"/>
      <c r="N7" s="132">
        <f>VLOOKUP($A$7,[1]A2!$A$7:$P$7,N1,FALSE)</f>
        <v>0</v>
      </c>
      <c r="O7" s="132">
        <f>VLOOKUP($A$7,[1]A2!$A$7:$P$7,O1,FALSE)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IF(D$68="X","",IF(D$75="X","",VLOOKUP($A9,[1]A2!$A$2:$P$68,D$1,FALSE)))</f>
        <v>Erbsenpüreesuppe</v>
      </c>
      <c r="E9" s="107" t="str">
        <f>IF(D$68="X","",IF(D$75="X","",VLOOKUP($A9,[1]A2!$A$2:$P$68,E$1,FALSE)))</f>
        <v>A,G,L</v>
      </c>
      <c r="F9" s="108" t="str">
        <f>IF(F$68="X","",IF(F$75="X","",VLOOKUP($A9,[1]A2!$A$2:$P$68,F$1,FALSE)))</f>
        <v xml:space="preserve">Klare Gemüsesuppe </v>
      </c>
      <c r="G9" s="107" t="str">
        <f>IF(F$68="X","",IF(F$75="X","",VLOOKUP($A9,[1]A2!$A$2:$P$68,G$1,FALSE)))</f>
        <v>L</v>
      </c>
      <c r="H9" s="108" t="str">
        <f>IF(H$68="X","",IF(H$75="X","",VLOOKUP($A9,[1]A2!$A$2:$P$68,H$1,FALSE)))</f>
        <v xml:space="preserve">Rindsuppe </v>
      </c>
      <c r="I9" s="107" t="str">
        <f>IF(H$68="X","",IF(H$75="X","",VLOOKUP($A9,[1]A2!$A$2:$P$68,I$1,FALSE)))</f>
        <v>L</v>
      </c>
      <c r="J9" s="108" t="str">
        <f>IF(J$68="X","",IF(J$75="X","",VLOOKUP($A9,[1]A2!$A$2:$P$68,J$1,FALSE)))</f>
        <v>Klare Gemüsesuppe</v>
      </c>
      <c r="K9" s="107" t="str">
        <f>IF(J$68="X","",IF(J$75="X","",VLOOKUP($A9,[1]A2!$A$2:$P$68,K$1,FALSE)))</f>
        <v>L</v>
      </c>
      <c r="L9" s="108" t="str">
        <f>IF(L$68="X","",IF(L$75="X","",VLOOKUP($A9,[1]A2!$A$2:$P$68,L$1,FALSE)))</f>
        <v/>
      </c>
      <c r="M9" s="107" t="str">
        <f>IF(L$68="X","",IF(L$75="X","",VLOOKUP($A9,[1]A2!$A$2:$P$68,M$1,FALSE)))</f>
        <v/>
      </c>
      <c r="N9" s="104" t="str">
        <f>VLOOKUP($A9,[1]A2!$A$2:$P$68,N$1,FALSE)</f>
        <v>Einmachsuppe</v>
      </c>
      <c r="O9" s="102" t="str">
        <f>VLOOKUP($A9,[1]A2!$A$2:$P$68,O$1,FALSE)</f>
        <v>A,L</v>
      </c>
      <c r="P9" s="103" t="str">
        <f>VLOOKUP($A9,[1]A2!$A$2:$P$68,P$1,FALSE)</f>
        <v xml:space="preserve">Rindssuppe </v>
      </c>
      <c r="Q9" s="102" t="str">
        <f>VLOOKUP($A9,[1]A2!$A$2:$P$68,Q$1,FALSE)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>
        <f>IF(D$68="X","",IF(D$75="X","",VLOOKUP($A10,[1]A2!$A$2:$P$68,D$1,FALSE)))</f>
        <v>0</v>
      </c>
      <c r="E10" s="100">
        <f>IF(D$68="X","",IF(D$75="X","",VLOOKUP($A10,[1]A2!$A$2:$P$68,E$1,FALSE)))</f>
        <v>0</v>
      </c>
      <c r="F10" s="101" t="str">
        <f>IF(F$68="X","",IF(F$75="X","",VLOOKUP($A10,[1]A2!$A$2:$P$68,F$1,FALSE)))</f>
        <v>mit Bröselknöderl</v>
      </c>
      <c r="G10" s="100" t="str">
        <f>IF(F$68="X","",IF(F$75="X","",VLOOKUP($A10,[1]A2!$A$2:$P$68,G$1,FALSE)))</f>
        <v>A,C,G</v>
      </c>
      <c r="H10" s="101" t="str">
        <f>IF(H$68="X","",IF(H$75="X","",VLOOKUP($A10,[1]A2!$A$2:$P$68,H$1,FALSE)))</f>
        <v>mit Reibteig</v>
      </c>
      <c r="I10" s="100" t="str">
        <f>IF(H$68="X","",IF(H$75="X","",VLOOKUP($A10,[1]A2!$A$2:$P$68,I$1,FALSE)))</f>
        <v>A,C</v>
      </c>
      <c r="J10" s="101" t="str">
        <f>IF(J$68="X","",IF(J$75="X","",VLOOKUP($A10,[1]A2!$A$2:$P$68,J$1,FALSE)))</f>
        <v>mit Fadennudeln</v>
      </c>
      <c r="K10" s="100" t="str">
        <f>IF(J$68="X","",IF(J$75="X","",VLOOKUP($A10,[1]A2!$A$2:$P$68,K$1,FALSE)))</f>
        <v>A,C</v>
      </c>
      <c r="L10" s="101" t="str">
        <f>IF(L$68="X","",IF(L$75="X","",VLOOKUP($A10,[1]A2!$A$2:$P$68,L$1,FALSE)))</f>
        <v/>
      </c>
      <c r="M10" s="100" t="str">
        <f>IF(L$68="X","",IF(L$75="X","",VLOOKUP($A10,[1]A2!$A$2:$P$68,M$1,FALSE)))</f>
        <v/>
      </c>
      <c r="N10" s="97" t="str">
        <f>VLOOKUP($A10,[1]A2!$A$2:$P$68,N$1,FALSE)</f>
        <v>mit Gemüse</v>
      </c>
      <c r="O10" s="95">
        <f>VLOOKUP($A10,[1]A2!$A$2:$P$68,O$1,FALSE)</f>
        <v>0</v>
      </c>
      <c r="P10" s="96" t="str">
        <f>VLOOKUP($A10,[1]A2!$A$2:$P$68,P$1,FALSE)</f>
        <v>mit Leberknödel</v>
      </c>
      <c r="Q10" s="95" t="str">
        <f>VLOOKUP($A10,[1]A2!$A$2:$P$68,Q$1,FALSE)</f>
        <v>A,C,G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58" t="str">
        <f>VLOOKUP($A11,[1]A2!$A$2:$P$68,D$1,FALSE)</f>
        <v xml:space="preserve">628 kJ / 150 kcal </v>
      </c>
      <c r="E11" s="159">
        <f>VLOOKUP($A11,[1]A2!$A$2:$P$68,E$1,FALSE)</f>
        <v>0</v>
      </c>
      <c r="F11" s="158" t="str">
        <f>VLOOKUP($A11,[1]A2!$A$2:$P$68,F$1,FALSE)</f>
        <v>461 kJ, 110 kcal</v>
      </c>
      <c r="G11" s="159">
        <f>VLOOKUP($A11,[1]A2!$A$2:$P$68,G$1,FALSE)</f>
        <v>0</v>
      </c>
      <c r="H11" s="158" t="str">
        <f>VLOOKUP($A11,[1]A2!$A$2:$P$68,H$1,FALSE)</f>
        <v>628 kJ / 150 kcal</v>
      </c>
      <c r="I11" s="159">
        <f>VLOOKUP($A11,[1]A2!$A$2:$P$68,I$1,FALSE)</f>
        <v>0</v>
      </c>
      <c r="J11" s="158" t="str">
        <f>VLOOKUP($A11,[1]A2!$A$2:$P$68,J$1,FALSE)</f>
        <v>397 kJ, 95 kcal</v>
      </c>
      <c r="K11" s="159">
        <f>VLOOKUP($A11,[1]A2!$A$2:$P$68,K$1,FALSE)</f>
        <v>0</v>
      </c>
      <c r="L11" s="158" t="str">
        <f>VLOOKUP($A11,[1]A2!$A$2:$P$68,L$1,FALSE)</f>
        <v>461 kJ, 110 kcal</v>
      </c>
      <c r="M11" s="126">
        <f>VLOOKUP($A11,[1]A2!$A$2:$P$68,M$1,FALSE)</f>
        <v>0</v>
      </c>
      <c r="N11" s="11" t="str">
        <f>VLOOKUP($A11,[1]A2!$A$2:$P$68,N$1,FALSE)</f>
        <v>628 kJ / 150 kcal</v>
      </c>
      <c r="O11" s="10">
        <f>VLOOKUP($A11,[1]A2!$A$2:$P$68,O$1,FALSE)</f>
        <v>0</v>
      </c>
      <c r="P11" s="11" t="str">
        <f>VLOOKUP($A11,[1]A2!$A$2:$P$68,P$1,FALSE)</f>
        <v>795 kJ / 190 kcal</v>
      </c>
      <c r="Q11" s="10">
        <f>VLOOKUP($A11,[1]A2!$A$2:$P$68,Q$1,FALSE)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>Grießschmarrn</v>
      </c>
      <c r="E13" s="105" t="str">
        <f>IF(D$52="x",E54,IF(D$31="x",E33,IF(D$45="x",E47,"")))</f>
        <v>A,G,C,O</v>
      </c>
      <c r="F13" s="106" t="str">
        <f>IF(F$52="x",F54,IF(F$31="x",F33,IF(F$45="x",F47,)))</f>
        <v xml:space="preserve">Berner Würstel </v>
      </c>
      <c r="G13" s="105">
        <f>IF(F$52="x",G54,IF(F$31="x",G33,IF(F$45="x",G47,"")))</f>
        <v>0</v>
      </c>
      <c r="H13" s="106" t="str">
        <f>IF(H$52="x",H54,IF(H$31="x",H33,IF(H$45="x",H47,)))</f>
        <v xml:space="preserve">Paprikahenderl </v>
      </c>
      <c r="I13" s="105" t="str">
        <f>IF(H$52="x",I54,IF(H$31="x",I33,IF(H$45="x",I47,"")))</f>
        <v>A,G</v>
      </c>
      <c r="J13" s="106" t="str">
        <f>IF(J$52="x",J54,IF(J$31="x",J33,IF(J$45="x",J47,)))</f>
        <v xml:space="preserve">Pizza </v>
      </c>
      <c r="K13" s="105" t="str">
        <f>IF(J$52="x",K54,IF(J$31="x",K33,IF(J$45="x",K47,"")))</f>
        <v>A</v>
      </c>
      <c r="L13" s="106" t="str">
        <f>IF(L$52="x",L54,IF(L$31="x",L33,IF(L$45="x",L47,)))</f>
        <v xml:space="preserve">Spiralen </v>
      </c>
      <c r="M13" s="105" t="str">
        <f>IF(L$52="x",M54,IF(L$31="x",M33,IF(L$45="x",M47,"")))</f>
        <v>A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>Cordon Bleu</v>
      </c>
      <c r="Q13" s="123" t="str">
        <f>IF(Q$32="x",Q33,IF(#REF!="x",#REF!,IF(#REF!="x",#REF!,"")))</f>
        <v>A,C,G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>mit Rosinen</v>
      </c>
      <c r="E14" s="121" t="str">
        <f>IF(D$52="x",E55,IF(D$31="x",E34,IF(D$45="x",E48,"")))</f>
        <v>O</v>
      </c>
      <c r="F14" s="122" t="str">
        <f>IF(F$52="x",F55,IF(F$31="x",F34,IF(F$45="x",F48,)))</f>
        <v xml:space="preserve">mit Kartoffelswedges </v>
      </c>
      <c r="G14" s="121" t="str">
        <f>IF(F$52="x",G55,IF(F$31="x",G34,IF(F$45="x",G48,"")))</f>
        <v>G</v>
      </c>
      <c r="H14" s="122" t="str">
        <f>IF(H$52="x",H55,IF(H$31="x",H34,IF(H$45="x",H48,)))</f>
        <v>mit Spätzle</v>
      </c>
      <c r="I14" s="121" t="str">
        <f>IF(H$52="x",I55,IF(H$31="x",I34,IF(H$45="x",I48,"")))</f>
        <v>A,C,L</v>
      </c>
      <c r="J14" s="122" t="str">
        <f>IF(J$52="x",J55,IF(J$31="x",J34,IF(J$45="x",J48,)))</f>
        <v xml:space="preserve">mit Schinken, Käse </v>
      </c>
      <c r="K14" s="121" t="str">
        <f>IF(J$52="x",K55,IF(J$31="x",K34,IF(J$45="x",K48,"")))</f>
        <v>G</v>
      </c>
      <c r="L14" s="122" t="str">
        <f>IF(L$52="x",L55,IF(L$31="x",L34,IF(L$45="x",L48,)))</f>
        <v xml:space="preserve">mit Tomatensauce </v>
      </c>
      <c r="M14" s="121" t="str">
        <f>IF(L$52="x",M55,IF(L$31="x",M34,IF(L$45="x",M48,"")))</f>
        <v>G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 xml:space="preserve">mit Kräuterreis </v>
      </c>
      <c r="Q14" s="17" t="str">
        <f>IF(Q$32="x",Q34,IF(#REF!="x",#REF!,IF(#REF!="x",#REF!,"")))</f>
        <v>L</v>
      </c>
      <c r="R14" s="86"/>
      <c r="T14" s="2"/>
    </row>
    <row r="15" spans="1:20" ht="16.5" customHeight="1">
      <c r="A15" s="14"/>
      <c r="B15" s="167"/>
      <c r="C15" s="109"/>
      <c r="D15" s="122" t="str">
        <f>IF(D$52="x",D56,IF(D$31="x",D35,IF(D$45="x",D49,)))</f>
        <v>und Apfelmus</v>
      </c>
      <c r="E15" s="121">
        <f>IF(D$52="x",E56,IF(D$31="x",E35,IF(D$45="x",E49,"")))</f>
        <v>0</v>
      </c>
      <c r="F15" s="122" t="str">
        <f>IF(F$52="x",F56,IF(F$31="x",F35,IF(F$45="x",F49,)))</f>
        <v>und Pußtasalat</v>
      </c>
      <c r="G15" s="121" t="str">
        <f>IF(F$52="x",G56,IF(F$31="x",G35,IF(F$45="x",G49,"")))</f>
        <v>G,L</v>
      </c>
      <c r="H15" s="122" t="str">
        <f>IF(H$52="x",H56,IF(H$31="x",H35,IF(H$45="x",H49,)))</f>
        <v>(Vollkornmehl)</v>
      </c>
      <c r="I15" s="121">
        <f>IF(H$52="x",I56,IF(H$31="x",I35,IF(H$45="x",I49,"")))</f>
        <v>0</v>
      </c>
      <c r="J15" s="122" t="str">
        <f>IF(J$52="x",J56,IF(J$31="x",J35,IF(J$45="x",J49,)))</f>
        <v>Mais und Salat</v>
      </c>
      <c r="K15" s="121" t="str">
        <f>IF(J$52="x",K56,IF(J$31="x",K35,IF(J$45="x",K49,"")))</f>
        <v>L</v>
      </c>
      <c r="L15" s="122" t="str">
        <f>IF(L$52="x",L56,IF(L$31="x",L35,IF(L$45="x",L49,)))</f>
        <v>Salat</v>
      </c>
      <c r="M15" s="121" t="str">
        <f>IF(L$52="x",M56,IF(L$31="x",M35,IF(L$45="x",M49,"")))</f>
        <v>L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Rahmgurkensalat </v>
      </c>
      <c r="Q15" s="17" t="str">
        <f>IF(Q$32="x",Q35,IF(#REF!="x",#REF!,IF(#REF!="x",#REF!,"")))</f>
        <v>G,O</v>
      </c>
      <c r="R15" s="86"/>
      <c r="T15" s="2"/>
    </row>
    <row r="16" spans="1:20" ht="16.5" customHeight="1">
      <c r="A16" s="14"/>
      <c r="B16" s="167"/>
      <c r="C16" s="109"/>
      <c r="D16" s="99">
        <f>IF(D$52="x",D57,IF(D$31="x",D36,IF(D$45="x",D50,)))</f>
        <v>0</v>
      </c>
      <c r="E16" s="120">
        <f>IF(D$52="x",E57,IF(D$31="x",E36,IF(D$45="x",E50,"")))</f>
        <v>0</v>
      </c>
      <c r="F16" s="99">
        <f>IF(F$52="x",F57,IF(F$31="x",F36,IF(F$45="x",F50,)))</f>
        <v>0</v>
      </c>
      <c r="G16" s="120">
        <f>IF(F$52="x",G57,IF(F$31="x",G36,IF(F$45="x",G50,"")))</f>
        <v>0</v>
      </c>
      <c r="H16" s="99" t="str">
        <f>IF(H$52="x",H57,IF(H$31="x",H36,IF(H$45="x",H50,)))</f>
        <v xml:space="preserve">und Salat </v>
      </c>
      <c r="I16" s="120" t="str">
        <f>IF(H$52="x",I57,IF(H$31="x",I36,IF(H$45="x",I50,"")))</f>
        <v>O</v>
      </c>
      <c r="J16" s="99">
        <f>IF(J$52="x",J57,IF(J$31="x",J36,IF(J$45="x",J50,)))</f>
        <v>0</v>
      </c>
      <c r="K16" s="120">
        <f>IF(J$52="x",K57,IF(J$31="x",K36,IF(J$45="x",K50,"")))</f>
        <v>0</v>
      </c>
      <c r="L16" s="99">
        <f>IF(L$52="x",L57,IF(L$31="x",L36,IF(L$45="x",L50,)))</f>
        <v>0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56" t="e">
        <f>IF(D$31="x",D37,IF(#REF!="x",#REF!,IF(#REF!="x",#REF!,"")))</f>
        <v>#REF!</v>
      </c>
      <c r="E17" s="157" t="e">
        <f>IF(E$32="x",E37,IF(#REF!="x",#REF!,IF(#REF!="x",#REF!,"")))</f>
        <v>#REF!</v>
      </c>
      <c r="F17" s="156" t="str">
        <f>IF(F$31="x",F37,IF(#REF!="x",#REF!,IF(#REF!="x",#REF!,"")))</f>
        <v>3264kJ, 780 kcal</v>
      </c>
      <c r="G17" s="157">
        <f>IF(G$32="x",G37,IF(#REF!="x",#REF!,IF(#REF!="x",#REF!,"")))</f>
        <v>0</v>
      </c>
      <c r="H17" s="156" t="str">
        <f>IF(H$31="x",H37,IF(#REF!="x",#REF!,IF(#REF!="x",#REF!,"")))</f>
        <v>2979 kJ / 712 kcal</v>
      </c>
      <c r="I17" s="157">
        <f>IF(I$32="x",I37,IF(#REF!="x",#REF!,IF(#REF!="x",#REF!,"")))</f>
        <v>0</v>
      </c>
      <c r="J17" s="156" t="str">
        <f>IF(J$31="x",J37,IF(#REF!="x",#REF!,IF(#REF!="x",#REF!,"")))</f>
        <v>2717 kJ / 650 kcal</v>
      </c>
      <c r="K17" s="157">
        <f>IF(K$32="x",K37,IF(#REF!="x",#REF!,IF(#REF!="x",#REF!,"")))</f>
        <v>0</v>
      </c>
      <c r="L17" s="156" t="e">
        <f>IF(L$31="x",L37,IF(#REF!="x",#REF!,IF(#REF!="x",#REF!,"")))</f>
        <v>#REF!</v>
      </c>
      <c r="M17" s="117" t="e">
        <f>IF(M$32="x",M37,IF(#REF!="x",#REF!,IF(#REF!="x",#REF!,"")))</f>
        <v>#REF!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3473 kJ / 830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>2973 kJ, 710 kcal</v>
      </c>
      <c r="E18" s="10">
        <f>IF(E$39="x",E44,IF(E$46="x",E51,IF(E$53="x",E58,"")))</f>
        <v>0</v>
      </c>
      <c r="F18" s="11" t="str">
        <f>IF(F$38="x",F44,IF(F$45="x",F51,IF(F$52="x",F58,"")))</f>
        <v/>
      </c>
      <c r="G18" s="10" t="str">
        <f>IF(G$39="x",G44,IF(G$46="x",G51,IF(G$53="x",G58,"")))</f>
        <v/>
      </c>
      <c r="H18" s="11" t="str">
        <f>IF(H$38="x",H44,IF(H$45="x",H51,IF(H$52="x",H58,"")))</f>
        <v/>
      </c>
      <c r="I18" s="10" t="str">
        <f>IF(I$39="x",I44,IF(I$46="x",I51,IF(I$53="x",I58,"")))</f>
        <v/>
      </c>
      <c r="J18" s="11" t="str">
        <f>IF(J$38="x",J44,IF(J$45="x",J51,IF(J$52="x",J58,"")))</f>
        <v/>
      </c>
      <c r="K18" s="10" t="str">
        <f>IF(K$39="x",K44,IF(K$46="x",K51,IF(K$53="x",K58,"")))</f>
        <v/>
      </c>
      <c r="L18" s="11" t="str">
        <f>IF(L$38="x",L44,IF(L$45="x",L51,IF(L$52="x",L58,"")))</f>
        <v>2017 kJ / 482 kcal</v>
      </c>
      <c r="M18" s="10">
        <f>IF(M$39="x",M44,IF(M$46="x",M51,IF(M$53="x",M58,"")))</f>
        <v>0</v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/>
      </c>
      <c r="I20" s="107" t="str">
        <f>IF(H$68="X",I70,IF(H$75="X",I77,""))</f>
        <v/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>Zitronenkuchen</v>
      </c>
      <c r="M20" s="105" t="str">
        <f>IF(L$68="X",M70,IF(L$75="X",M77,""))</f>
        <v>A,C,G</v>
      </c>
      <c r="N20" s="104" t="str">
        <f>VLOOKUP($A20,[1]A2!$A$2:$P$68,N$1,FALSE)</f>
        <v>Einmachsuppe</v>
      </c>
      <c r="O20" s="102" t="str">
        <f>VLOOKUP($A20,[1]A2!$A$2:$P$68,O$1,FALSE)</f>
        <v>A,L</v>
      </c>
      <c r="P20" s="103" t="str">
        <f>VLOOKUP($A20,[1]A2!$A$2:$P$68,P$1,FALSE)</f>
        <v xml:space="preserve">Rindssuppe </v>
      </c>
      <c r="Q20" s="102" t="str">
        <f>VLOOKUP($A20,[1]A2!$A$2:$P$68,Q$1,FALSE)</f>
        <v>L</v>
      </c>
      <c r="R20" s="155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 t="str">
        <f>VLOOKUP($A21,[1]A2!$A$2:$P$68,N$1,FALSE)</f>
        <v>mit Gemüse</v>
      </c>
      <c r="O21" s="95">
        <f>VLOOKUP($A21,[1]A2!$A$2:$P$68,O$1,FALSE)</f>
        <v>0</v>
      </c>
      <c r="P21" s="96" t="str">
        <f>VLOOKUP($A21,[1]A2!$A$2:$P$68,P$1,FALSE)</f>
        <v>mit Leberknödel</v>
      </c>
      <c r="Q21" s="95" t="str">
        <f>VLOOKUP($A21,[1]A2!$A$2:$P$68,Q$1,FALSE)</f>
        <v>A,C,G</v>
      </c>
      <c r="R21" s="155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[1]A2!B73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4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/>
      <c r="E31" s="31"/>
      <c r="F31" s="29" t="s">
        <v>3</v>
      </c>
      <c r="G31" s="62"/>
      <c r="H31" s="29" t="s">
        <v>3</v>
      </c>
      <c r="I31" s="62"/>
      <c r="J31" s="29" t="s">
        <v>3</v>
      </c>
      <c r="K31" s="61"/>
      <c r="L31" s="29"/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>
        <f>D31</f>
        <v>0</v>
      </c>
      <c r="F32" s="24"/>
      <c r="G32" s="23" t="str">
        <f>F31</f>
        <v>x</v>
      </c>
      <c r="H32" s="24"/>
      <c r="I32" s="23" t="str">
        <f>H31</f>
        <v>x</v>
      </c>
      <c r="J32" s="24"/>
      <c r="K32" s="23" t="str">
        <f>J31</f>
        <v>x</v>
      </c>
      <c r="L32" s="24"/>
      <c r="M32" s="23">
        <f>L31</f>
        <v>0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VLOOKUP($A33,[1]A2!$A$2:$P$68,D$1,FALSE)</f>
        <v>Schinken-</v>
      </c>
      <c r="E33" s="17" t="str">
        <f>VLOOKUP($A33,[1]A2!$A$2:$P$68,E$1,FALSE)</f>
        <v>A,G,L</v>
      </c>
      <c r="F33" s="18" t="str">
        <f>VLOOKUP($A33,[1]A2!$A$2:$P$68,F$1,FALSE)</f>
        <v xml:space="preserve">Berner Würstel </v>
      </c>
      <c r="G33" s="17">
        <f>VLOOKUP($A33,[1]A2!$A$2:$P$68,G$1,FALSE)</f>
        <v>0</v>
      </c>
      <c r="H33" s="18" t="str">
        <f>VLOOKUP($A33,[1]A2!$A$2:$P$68,H$1,FALSE)</f>
        <v xml:space="preserve">Paprikahenderl </v>
      </c>
      <c r="I33" s="17" t="str">
        <f>VLOOKUP($A33,[1]A2!$A$2:$P$68,I$1,FALSE)</f>
        <v>A,G</v>
      </c>
      <c r="J33" s="18" t="str">
        <f>VLOOKUP($A33,[1]A2!$A$2:$P$68,J$1,FALSE)</f>
        <v xml:space="preserve">Pizza </v>
      </c>
      <c r="K33" s="17" t="str">
        <f>VLOOKUP($A33,[1]A2!$A$2:$P$68,K$1,FALSE)</f>
        <v>A</v>
      </c>
      <c r="L33" s="18" t="str">
        <f>VLOOKUP($A33,[1]A2!$A$2:$P$68,L$1,FALSE)</f>
        <v xml:space="preserve">Gebackenes </v>
      </c>
      <c r="M33" s="17" t="str">
        <f>VLOOKUP($A33,[1]A2!$A$2:$P$68,M$1,FALSE)</f>
        <v>A,C,D,G</v>
      </c>
      <c r="N33" s="18" t="str">
        <f>VLOOKUP($A33,[1]A2!$A$2:$P$68,N$1,FALSE)</f>
        <v xml:space="preserve">Lasagne </v>
      </c>
      <c r="O33" s="17" t="str">
        <f>VLOOKUP($A33,[1]A2!$A$2:$P$68,O$1,FALSE)</f>
        <v>A,G,F,L</v>
      </c>
      <c r="P33" s="18" t="str">
        <f>VLOOKUP($A33,[1]A2!$A$2:$P$68,P$1,FALSE)</f>
        <v>Cordon Bleu</v>
      </c>
      <c r="Q33" s="17" t="str">
        <f>VLOOKUP($A33,[1]A2!$A$2:$P$68,Q$1,FALSE)</f>
        <v>A,C,G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VLOOKUP($A34,[1]A2!$A$2:$P$68,D$1,FALSE)</f>
        <v>Fleckerl</v>
      </c>
      <c r="E34" s="17">
        <f>VLOOKUP($A34,[1]A2!$A$2:$P$68,E$1,FALSE)</f>
        <v>0</v>
      </c>
      <c r="F34" s="18" t="str">
        <f>VLOOKUP($A34,[1]A2!$A$2:$P$68,F$1,FALSE)</f>
        <v xml:space="preserve">mit Kartoffelswedges </v>
      </c>
      <c r="G34" s="17" t="str">
        <f>VLOOKUP($A34,[1]A2!$A$2:$P$68,G$1,FALSE)</f>
        <v>G</v>
      </c>
      <c r="H34" s="18" t="str">
        <f>VLOOKUP($A34,[1]A2!$A$2:$P$68,H$1,FALSE)</f>
        <v>mit Spätzle</v>
      </c>
      <c r="I34" s="17" t="str">
        <f>VLOOKUP($A34,[1]A2!$A$2:$P$68,I$1,FALSE)</f>
        <v>A,C,L</v>
      </c>
      <c r="J34" s="18" t="str">
        <f>VLOOKUP($A34,[1]A2!$A$2:$P$68,J$1,FALSE)</f>
        <v xml:space="preserve">mit Schinken, Käse </v>
      </c>
      <c r="K34" s="17" t="str">
        <f>VLOOKUP($A34,[1]A2!$A$2:$P$68,K$1,FALSE)</f>
        <v>G</v>
      </c>
      <c r="L34" s="18" t="str">
        <f>VLOOKUP($A34,[1]A2!$A$2:$P$68,L$1,FALSE)</f>
        <v xml:space="preserve">Fischfilet </v>
      </c>
      <c r="M34" s="17">
        <f>VLOOKUP($A34,[1]A2!$A$2:$P$68,M$1,FALSE)</f>
        <v>0</v>
      </c>
      <c r="N34" s="18" t="str">
        <f>VLOOKUP($A34,[1]A2!$A$2:$P$68,N$1,FALSE)</f>
        <v xml:space="preserve">mit grünem Salat </v>
      </c>
      <c r="O34" s="17" t="str">
        <f>VLOOKUP($A34,[1]A2!$A$2:$P$68,O$1,FALSE)</f>
        <v>O</v>
      </c>
      <c r="P34" s="18" t="str">
        <f>VLOOKUP($A34,[1]A2!$A$2:$P$68,P$1,FALSE)</f>
        <v xml:space="preserve">mit Kräuterreis </v>
      </c>
      <c r="Q34" s="17" t="str">
        <f>VLOOKUP($A34,[1]A2!$A$2:$P$68,Q$1,FALSE)</f>
        <v>L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 t="str">
        <f>VLOOKUP($A35,[1]A2!$A$2:$P$68,D$1,FALSE)</f>
        <v>mit Salat</v>
      </c>
      <c r="E35" s="17" t="str">
        <f>VLOOKUP($A35,[1]A2!$A$2:$P$68,E$1,FALSE)</f>
        <v>O</v>
      </c>
      <c r="F35" s="18" t="str">
        <f>VLOOKUP($A35,[1]A2!$A$2:$P$68,F$1,FALSE)</f>
        <v>und Pußtasalat</v>
      </c>
      <c r="G35" s="17" t="str">
        <f>VLOOKUP($A35,[1]A2!$A$2:$P$68,G$1,FALSE)</f>
        <v>G,L</v>
      </c>
      <c r="H35" s="18" t="str">
        <f>VLOOKUP($A35,[1]A2!$A$2:$P$68,H$1,FALSE)</f>
        <v>(Vollkornmehl)</v>
      </c>
      <c r="I35" s="17">
        <f>VLOOKUP($A35,[1]A2!$A$2:$P$68,I$1,FALSE)</f>
        <v>0</v>
      </c>
      <c r="J35" s="18" t="str">
        <f>VLOOKUP($A35,[1]A2!$A$2:$P$68,J$1,FALSE)</f>
        <v>Mais und Salat</v>
      </c>
      <c r="K35" s="17" t="str">
        <f>VLOOKUP($A35,[1]A2!$A$2:$P$68,K$1,FALSE)</f>
        <v>L</v>
      </c>
      <c r="L35" s="18" t="str">
        <f>VLOOKUP($A35,[1]A2!$A$2:$P$68,L$1,FALSE)</f>
        <v xml:space="preserve">mit Butterkarotten </v>
      </c>
      <c r="M35" s="17" t="str">
        <f>VLOOKUP($A35,[1]A2!$A$2:$P$68,M$1,FALSE)</f>
        <v>G</v>
      </c>
      <c r="N35" s="18">
        <f>VLOOKUP($A35,[1]A2!$A$2:$P$68,N$1,FALSE)</f>
        <v>0</v>
      </c>
      <c r="O35" s="17">
        <f>VLOOKUP($A35,[1]A2!$A$2:$P$68,O$1,FALSE)</f>
        <v>0</v>
      </c>
      <c r="P35" s="18" t="str">
        <f>VLOOKUP($A35,[1]A2!$A$2:$P$68,P$1,FALSE)</f>
        <v xml:space="preserve">und Rahmgurkensalat </v>
      </c>
      <c r="Q35" s="17" t="str">
        <f>VLOOKUP($A35,[1]A2!$A$2:$P$68,Q$1,FALSE)</f>
        <v>G,O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>
        <f>VLOOKUP($A36,[1]A2!$A$2:$P$68,D$1,FALSE)</f>
        <v>0</v>
      </c>
      <c r="E36" s="17">
        <f>VLOOKUP($A36,[1]A2!$A$2:$P$68,E$1,FALSE)</f>
        <v>0</v>
      </c>
      <c r="F36" s="18">
        <f>VLOOKUP($A36,[1]A2!$A$2:$P$68,F$1,FALSE)</f>
        <v>0</v>
      </c>
      <c r="G36" s="17">
        <f>VLOOKUP($A36,[1]A2!$A$2:$P$68,G$1,FALSE)</f>
        <v>0</v>
      </c>
      <c r="H36" s="18" t="str">
        <f>VLOOKUP($A36,[1]A2!$A$2:$P$68,H$1,FALSE)</f>
        <v xml:space="preserve">und Salat </v>
      </c>
      <c r="I36" s="17" t="str">
        <f>VLOOKUP($A36,[1]A2!$A$2:$P$68,I$1,FALSE)</f>
        <v>O</v>
      </c>
      <c r="J36" s="18">
        <f>VLOOKUP($A36,[1]A2!$A$2:$P$68,J$1,FALSE)</f>
        <v>0</v>
      </c>
      <c r="K36" s="17">
        <f>VLOOKUP($A36,[1]A2!$A$2:$P$68,K$1,FALSE)</f>
        <v>0</v>
      </c>
      <c r="L36" s="18" t="str">
        <f>VLOOKUP($A36,[1]A2!$A$2:$P$68,L$1,FALSE)</f>
        <v xml:space="preserve">und Kartoffelsalat </v>
      </c>
      <c r="M36" s="17" t="str">
        <f>VLOOKUP($A36,[1]A2!$A$2:$P$68,M$1,FALSE)</f>
        <v>L,M,O</v>
      </c>
      <c r="N36" s="18">
        <f>VLOOKUP($A36,[1]A2!$A$2:$P$68,N$1,FALSE)</f>
        <v>0</v>
      </c>
      <c r="O36" s="17">
        <f>VLOOKUP($A36,[1]A2!$A$2:$P$68,O$1,FALSE)</f>
        <v>0</v>
      </c>
      <c r="P36" s="18">
        <f>VLOOKUP($A36,[1]A2!$A$2:$P$68,P$1,FALSE)</f>
        <v>0</v>
      </c>
      <c r="Q36" s="17">
        <f>VLOOKUP($A36,[1]A2!$A$2:$P$68,Q$1,FALSE)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VLOOKUP($A37,[1]A2!$A$2:$P$68,D$1,FALSE)</f>
        <v>3224 kJ, 770 kcal</v>
      </c>
      <c r="E37" s="10" t="str">
        <f>VLOOKUP($A37,[1]A2!$A$2:$P$68,E$1,FALSE)</f>
        <v xml:space="preserve"> </v>
      </c>
      <c r="F37" s="11" t="str">
        <f>VLOOKUP($A37,[1]A2!$A$2:$P$68,F$1,FALSE)</f>
        <v>3264kJ, 780 kcal</v>
      </c>
      <c r="G37" s="10">
        <f>VLOOKUP($A37,[1]A2!$A$2:$P$68,G$1,FALSE)</f>
        <v>0</v>
      </c>
      <c r="H37" s="11" t="str">
        <f>VLOOKUP($A37,[1]A2!$A$2:$P$68,H$1,FALSE)</f>
        <v>2979 kJ / 712 kcal</v>
      </c>
      <c r="I37" s="10">
        <f>VLOOKUP($A37,[1]A2!$A$2:$P$68,I$1,FALSE)</f>
        <v>0</v>
      </c>
      <c r="J37" s="11" t="str">
        <f>VLOOKUP($A37,[1]A2!$A$2:$P$68,J$1,FALSE)</f>
        <v>2717 kJ / 650 kcal</v>
      </c>
      <c r="K37" s="10">
        <f>VLOOKUP($A37,[1]A2!$A$2:$P$68,K$1,FALSE)</f>
        <v>0</v>
      </c>
      <c r="L37" s="11" t="str">
        <f>VLOOKUP($A37,[1]A2!$A$2:$P$68,L$1,FALSE)</f>
        <v>3559 kJ, 850 kcal</v>
      </c>
      <c r="M37" s="10">
        <f>VLOOKUP($A37,[1]A2!$A$2:$P$68,M$1,FALSE)</f>
        <v>0</v>
      </c>
      <c r="N37" s="11" t="str">
        <f>VLOOKUP($A37,[1]A2!$A$2:$P$68,N$1,FALSE)</f>
        <v>2218 kJ / 530 kcal</v>
      </c>
      <c r="O37" s="10">
        <f>VLOOKUP($A37,[1]A2!$A$2:$P$68,O$1,FALSE)</f>
        <v>0</v>
      </c>
      <c r="P37" s="11" t="str">
        <f>VLOOKUP($A37,[1]A2!$A$2:$P$68,P$1,FALSE)</f>
        <v>3473 kJ / 830 kcal</v>
      </c>
      <c r="Q37" s="10">
        <f>VLOOKUP($A37,[1]A2!$A$2:$P$68,Q$1,FALSE)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VLOOKUP($A40,[1]A2!$A$2:$P$68,D$1,FALSE)</f>
        <v>Schinken-</v>
      </c>
      <c r="E40" s="17" t="str">
        <f>VLOOKUP($A40,[1]A2!$A$2:$P$68,E$1,FALSE)</f>
        <v>A,G,L</v>
      </c>
      <c r="F40" s="18" t="str">
        <f>VLOOKUP($A40,[1]A2!$A$2:$P$68,F$1,FALSE)</f>
        <v xml:space="preserve">Berner Würstel </v>
      </c>
      <c r="G40" s="17">
        <f>VLOOKUP($A40,[1]A2!$A$2:$P$68,G$1,FALSE)</f>
        <v>0</v>
      </c>
      <c r="H40" s="18" t="str">
        <f>VLOOKUP($A40,[1]A2!$A$2:$P$68,H$1,FALSE)</f>
        <v xml:space="preserve">Paprikahenderl </v>
      </c>
      <c r="I40" s="17" t="str">
        <f>VLOOKUP($A40,[1]A2!$A$2:$P$68,I$1,FALSE)</f>
        <v>A,G</v>
      </c>
      <c r="J40" s="18" t="str">
        <f>VLOOKUP($A40,[1]A2!$A$2:$P$68,J$1,FALSE)</f>
        <v xml:space="preserve">Pizza </v>
      </c>
      <c r="K40" s="17" t="str">
        <f>VLOOKUP($A40,[1]A2!$A$2:$P$68,K$1,FALSE)</f>
        <v>A</v>
      </c>
      <c r="L40" s="18" t="str">
        <f>VLOOKUP($A40,[1]A2!$A$2:$P$68,L$1,FALSE)</f>
        <v xml:space="preserve">Gebackenes </v>
      </c>
      <c r="M40" s="17" t="str">
        <f>VLOOKUP($A40,[1]A2!$A$2:$P$68,M$1,FALSE)</f>
        <v>A,C,D,G</v>
      </c>
      <c r="N40" s="18" t="str">
        <f>VLOOKUP($A40,[1]A2!$A$2:$P$68,N$1,FALSE)</f>
        <v xml:space="preserve">Lasagne </v>
      </c>
      <c r="O40" s="17" t="str">
        <f>VLOOKUP($A40,[1]A2!$A$2:$P$68,O$1,FALSE)</f>
        <v>A,G,F,L</v>
      </c>
      <c r="P40" s="18" t="str">
        <f>VLOOKUP($A40,[1]A2!$A$2:$P$68,P$1,FALSE)</f>
        <v>Cordon Bleu</v>
      </c>
      <c r="Q40" s="17" t="str">
        <f>VLOOKUP($A40,[1]A2!$A$2:$P$68,Q$1,FALSE)</f>
        <v>A,C,G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VLOOKUP($A41,[1]A2!$A$2:$P$68,D$1,FALSE)</f>
        <v>Fleckerl</v>
      </c>
      <c r="E41" s="17">
        <f>VLOOKUP($A41,[1]A2!$A$2:$P$68,E$1,FALSE)</f>
        <v>0</v>
      </c>
      <c r="F41" s="18" t="str">
        <f>VLOOKUP($A41,[1]A2!$A$2:$P$68,F$1,FALSE)</f>
        <v xml:space="preserve">mit Kartoffelswedges </v>
      </c>
      <c r="G41" s="17" t="str">
        <f>VLOOKUP($A41,[1]A2!$A$2:$P$68,G$1,FALSE)</f>
        <v>G</v>
      </c>
      <c r="H41" s="18" t="str">
        <f>VLOOKUP($A41,[1]A2!$A$2:$P$68,H$1,FALSE)</f>
        <v>mit Spätzle</v>
      </c>
      <c r="I41" s="17" t="str">
        <f>VLOOKUP($A41,[1]A2!$A$2:$P$68,I$1,FALSE)</f>
        <v>A,C,L</v>
      </c>
      <c r="J41" s="18" t="str">
        <f>VLOOKUP($A41,[1]A2!$A$2:$P$68,J$1,FALSE)</f>
        <v xml:space="preserve">mit Schinken, Käse </v>
      </c>
      <c r="K41" s="17" t="str">
        <f>VLOOKUP($A41,[1]A2!$A$2:$P$68,K$1,FALSE)</f>
        <v>G</v>
      </c>
      <c r="L41" s="18" t="str">
        <f>VLOOKUP($A41,[1]A2!$A$2:$P$68,L$1,FALSE)</f>
        <v xml:space="preserve">Fischfilet </v>
      </c>
      <c r="M41" s="17">
        <f>VLOOKUP($A41,[1]A2!$A$2:$P$68,M$1,FALSE)</f>
        <v>0</v>
      </c>
      <c r="N41" s="18" t="str">
        <f>VLOOKUP($A41,[1]A2!$A$2:$P$68,N$1,FALSE)</f>
        <v xml:space="preserve">mit grünem Salat </v>
      </c>
      <c r="O41" s="17" t="str">
        <f>VLOOKUP($A41,[1]A2!$A$2:$P$68,O$1,FALSE)</f>
        <v>O</v>
      </c>
      <c r="P41" s="18" t="str">
        <f>VLOOKUP($A41,[1]A2!$A$2:$P$68,P$1,FALSE)</f>
        <v xml:space="preserve">mit Kräuterreis </v>
      </c>
      <c r="Q41" s="17" t="str">
        <f>VLOOKUP($A41,[1]A2!$A$2:$P$68,Q$1,FALSE)</f>
        <v>L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 t="str">
        <f>VLOOKUP($A42,[1]A2!$A$2:$P$68,D$1,FALSE)</f>
        <v>mit Salat</v>
      </c>
      <c r="E42" s="17" t="str">
        <f>VLOOKUP($A42,[1]A2!$A$2:$P$68,E$1,FALSE)</f>
        <v>O</v>
      </c>
      <c r="F42" s="18" t="str">
        <f>VLOOKUP($A42,[1]A2!$A$2:$P$68,F$1,FALSE)</f>
        <v>und Pußtasalat</v>
      </c>
      <c r="G42" s="17" t="str">
        <f>VLOOKUP($A42,[1]A2!$A$2:$P$68,G$1,FALSE)</f>
        <v>G,L</v>
      </c>
      <c r="H42" s="18" t="str">
        <f>VLOOKUP($A42,[1]A2!$A$2:$P$68,H$1,FALSE)</f>
        <v>(Vollkornmehl)</v>
      </c>
      <c r="I42" s="17">
        <f>VLOOKUP($A42,[1]A2!$A$2:$P$68,I$1,FALSE)</f>
        <v>0</v>
      </c>
      <c r="J42" s="18" t="str">
        <f>VLOOKUP($A42,[1]A2!$A$2:$P$68,J$1,FALSE)</f>
        <v>Mais und Salat</v>
      </c>
      <c r="K42" s="17" t="str">
        <f>VLOOKUP($A42,[1]A2!$A$2:$P$68,K$1,FALSE)</f>
        <v>L</v>
      </c>
      <c r="L42" s="18" t="str">
        <f>VLOOKUP($A42,[1]A2!$A$2:$P$68,L$1,FALSE)</f>
        <v xml:space="preserve">mit Butterkarotten </v>
      </c>
      <c r="M42" s="17" t="str">
        <f>VLOOKUP($A42,[1]A2!$A$2:$P$68,M$1,FALSE)</f>
        <v>G</v>
      </c>
      <c r="N42" s="18">
        <f>VLOOKUP($A42,[1]A2!$A$2:$P$68,N$1,FALSE)</f>
        <v>0</v>
      </c>
      <c r="O42" s="17">
        <f>VLOOKUP($A42,[1]A2!$A$2:$P$68,O$1,FALSE)</f>
        <v>0</v>
      </c>
      <c r="P42" s="18" t="str">
        <f>VLOOKUP($A42,[1]A2!$A$2:$P$68,P$1,FALSE)</f>
        <v xml:space="preserve">und Rahmgurkensalat </v>
      </c>
      <c r="Q42" s="17" t="str">
        <f>VLOOKUP($A42,[1]A2!$A$2:$P$68,Q$1,FALSE)</f>
        <v>G,O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>
        <f>VLOOKUP($A43,[1]A2!$A$2:$P$68,D$1,FALSE)</f>
        <v>0</v>
      </c>
      <c r="E43" s="17">
        <f>VLOOKUP($A43,[1]A2!$A$2:$P$68,E$1,FALSE)</f>
        <v>0</v>
      </c>
      <c r="F43" s="18">
        <f>VLOOKUP($A43,[1]A2!$A$2:$P$68,F$1,FALSE)</f>
        <v>0</v>
      </c>
      <c r="G43" s="17">
        <f>VLOOKUP($A43,[1]A2!$A$2:$P$68,G$1,FALSE)</f>
        <v>0</v>
      </c>
      <c r="H43" s="18" t="str">
        <f>VLOOKUP($A43,[1]A2!$A$2:$P$68,H$1,FALSE)</f>
        <v xml:space="preserve">und Salat </v>
      </c>
      <c r="I43" s="17" t="str">
        <f>VLOOKUP($A43,[1]A2!$A$2:$P$68,I$1,FALSE)</f>
        <v>O</v>
      </c>
      <c r="J43" s="18">
        <f>VLOOKUP($A43,[1]A2!$A$2:$P$68,J$1,FALSE)</f>
        <v>0</v>
      </c>
      <c r="K43" s="17">
        <f>VLOOKUP($A43,[1]A2!$A$2:$P$68,K$1,FALSE)</f>
        <v>0</v>
      </c>
      <c r="L43" s="18" t="str">
        <f>VLOOKUP($A43,[1]A2!$A$2:$P$68,L$1,FALSE)</f>
        <v xml:space="preserve">und Kartoffelsalat </v>
      </c>
      <c r="M43" s="17" t="str">
        <f>VLOOKUP($A43,[1]A2!$A$2:$P$68,M$1,FALSE)</f>
        <v>L,M,O</v>
      </c>
      <c r="N43" s="18">
        <f>VLOOKUP($A43,[1]A2!$A$2:$P$68,N$1,FALSE)</f>
        <v>0</v>
      </c>
      <c r="O43" s="17">
        <f>VLOOKUP($A43,[1]A2!$A$2:$P$68,O$1,FALSE)</f>
        <v>0</v>
      </c>
      <c r="P43" s="18">
        <f>VLOOKUP($A43,[1]A2!$A$2:$P$68,P$1,FALSE)</f>
        <v>0</v>
      </c>
      <c r="Q43" s="17">
        <f>VLOOKUP($A43,[1]A2!$A$2:$P$68,Q$1,FALSE)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VLOOKUP($A44,[1]A2!$A$2:$P$68,D$1,FALSE)</f>
        <v>3224 kJ, 770 kcal</v>
      </c>
      <c r="E44" s="10" t="str">
        <f>VLOOKUP($A44,[1]A2!$A$2:$P$68,E$1,FALSE)</f>
        <v xml:space="preserve"> </v>
      </c>
      <c r="F44" s="11" t="str">
        <f>VLOOKUP($A44,[1]A2!$A$2:$P$68,F$1,FALSE)</f>
        <v>3264kJ, 780 kcal</v>
      </c>
      <c r="G44" s="10">
        <f>VLOOKUP($A44,[1]A2!$A$2:$P$68,G$1,FALSE)</f>
        <v>0</v>
      </c>
      <c r="H44" s="11" t="str">
        <f>VLOOKUP($A44,[1]A2!$A$2:$P$68,H$1,FALSE)</f>
        <v>2979 kJ / 712 kcal</v>
      </c>
      <c r="I44" s="10">
        <f>VLOOKUP($A44,[1]A2!$A$2:$P$68,I$1,FALSE)</f>
        <v>0</v>
      </c>
      <c r="J44" s="11" t="str">
        <f>VLOOKUP($A44,[1]A2!$A$2:$P$68,J$1,FALSE)</f>
        <v>2717 kJ / 650 kcal</v>
      </c>
      <c r="K44" s="10">
        <f>VLOOKUP($A44,[1]A2!$A$2:$P$68,K$1,FALSE)</f>
        <v>0</v>
      </c>
      <c r="L44" s="11" t="str">
        <f>VLOOKUP($A44,[1]A2!$A$2:$P$68,L$1,FALSE)</f>
        <v>3559 kJ, 850 kcal</v>
      </c>
      <c r="M44" s="10">
        <f>VLOOKUP($A44,[1]A2!$A$2:$P$68,M$1,FALSE)</f>
        <v>0</v>
      </c>
      <c r="N44" s="11" t="str">
        <f>VLOOKUP($A44,[1]A2!$A$2:$P$68,N$1,FALSE)</f>
        <v>2218 kJ / 530 kcal</v>
      </c>
      <c r="O44" s="10">
        <f>VLOOKUP($A44,[1]A2!$A$2:$P$68,O$1,FALSE)</f>
        <v>0</v>
      </c>
      <c r="P44" s="11" t="str">
        <f>VLOOKUP($A44,[1]A2!$A$2:$P$68,P$1,FALSE)</f>
        <v>3473 kJ / 830 kcal</v>
      </c>
      <c r="Q44" s="10">
        <f>VLOOKUP($A44,[1]A2!$A$2:$P$68,Q$1,FALSE)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 t="s">
        <v>3</v>
      </c>
      <c r="E45" s="31"/>
      <c r="F45" s="29"/>
      <c r="G45" s="30"/>
      <c r="H45" s="29"/>
      <c r="I45" s="30"/>
      <c r="J45" s="29"/>
      <c r="K45" s="28"/>
      <c r="L45" s="29" t="s">
        <v>3</v>
      </c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 t="str">
        <f>D45</f>
        <v>x</v>
      </c>
      <c r="F46" s="24"/>
      <c r="G46" s="23">
        <f>F45</f>
        <v>0</v>
      </c>
      <c r="H46" s="24"/>
      <c r="I46" s="23">
        <f>H45</f>
        <v>0</v>
      </c>
      <c r="J46" s="24"/>
      <c r="K46" s="23">
        <f>J45</f>
        <v>0</v>
      </c>
      <c r="L46" s="24"/>
      <c r="M46" s="23" t="str">
        <f>L45</f>
        <v>x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VLOOKUP($A47,[1]A2!$A$2:$P$68,D$1,FALSE)</f>
        <v>Grießschmarrn</v>
      </c>
      <c r="E47" s="17" t="str">
        <f>VLOOKUP($A47,[1]A2!$A$2:$P$68,E$1,FALSE)</f>
        <v>A,G,C,O</v>
      </c>
      <c r="F47" s="18" t="str">
        <f>VLOOKUP($A47,[1]A2!$A$2:$P$68,F$1,FALSE)</f>
        <v>Gefüllter Paprika</v>
      </c>
      <c r="G47" s="17" t="str">
        <f>VLOOKUP($A47,[1]A2!$A$2:$P$68,G$1,FALSE)</f>
        <v>A,C,G,L</v>
      </c>
      <c r="H47" s="18" t="str">
        <f>VLOOKUP($A47,[1]A2!$A$2:$P$68,H$1,FALSE)</f>
        <v>Bröselnudeln</v>
      </c>
      <c r="I47" s="17" t="str">
        <f>VLOOKUP($A47,[1]A2!$A$2:$P$68,I$1,FALSE)</f>
        <v>A,G</v>
      </c>
      <c r="J47" s="18" t="str">
        <f>VLOOKUP($A47,[1]A2!$A$2:$P$68,J$1,FALSE)</f>
        <v xml:space="preserve">Polentataler </v>
      </c>
      <c r="K47" s="17" t="str">
        <f>VLOOKUP($A47,[1]A2!$A$2:$P$68,K$1,FALSE)</f>
        <v>C,G</v>
      </c>
      <c r="L47" s="18" t="str">
        <f>VLOOKUP($A47,[1]A2!$A$2:$P$68,L$1,FALSE)</f>
        <v xml:space="preserve">Spiralen </v>
      </c>
      <c r="M47" s="17" t="str">
        <f>VLOOKUP($A47,[1]A2!$A$2:$P$68,M$1,FALSE)</f>
        <v>A</v>
      </c>
      <c r="N47" s="18" t="str">
        <f>VLOOKUP($A47,[1]A2!$A$2:$P$68,N$1,FALSE)</f>
        <v xml:space="preserve">Apfelstrudel </v>
      </c>
      <c r="O47" s="17" t="str">
        <f>VLOOKUP($A47,[1]A2!$A$2:$P$68,O$1,FALSE)</f>
        <v>A,C,G</v>
      </c>
      <c r="P47" s="18" t="str">
        <f>VLOOKUP($A47,[1]A2!$A$2:$P$68,P$1,FALSE)</f>
        <v>Rahmspinat</v>
      </c>
      <c r="Q47" s="17" t="str">
        <f>VLOOKUP($A47,[1]A2!$A$2:$P$68,Q$1,FALSE)</f>
        <v>A,G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VLOOKUP($A48,[1]A2!$A$2:$P$68,D$1,FALSE)</f>
        <v>mit Rosinen</v>
      </c>
      <c r="E48" s="17" t="str">
        <f>VLOOKUP($A48,[1]A2!$A$2:$P$68,E$1,FALSE)</f>
        <v>O</v>
      </c>
      <c r="F48" s="18" t="str">
        <f>VLOOKUP($A48,[1]A2!$A$2:$P$68,F$1,FALSE)</f>
        <v xml:space="preserve">mit bunter Hirse </v>
      </c>
      <c r="G48" s="17">
        <f>VLOOKUP($A48,[1]A2!$A$2:$P$68,G$1,FALSE)</f>
        <v>0</v>
      </c>
      <c r="H48" s="18" t="str">
        <f>VLOOKUP($A48,[1]A2!$A$2:$P$68,H$1,FALSE)</f>
        <v>mit</v>
      </c>
      <c r="I48" s="17">
        <f>VLOOKUP($A48,[1]A2!$A$2:$P$68,I$1,FALSE)</f>
        <v>0</v>
      </c>
      <c r="J48" s="18" t="str">
        <f>VLOOKUP($A48,[1]A2!$A$2:$P$68,J$1,FALSE)</f>
        <v xml:space="preserve">mit Ratatouille </v>
      </c>
      <c r="K48" s="17" t="str">
        <f>VLOOKUP($A48,[1]A2!$A$2:$P$68,K$1,FALSE)</f>
        <v>G,L</v>
      </c>
      <c r="L48" s="18" t="str">
        <f>VLOOKUP($A48,[1]A2!$A$2:$P$68,L$1,FALSE)</f>
        <v xml:space="preserve">mit Tomatensauce </v>
      </c>
      <c r="M48" s="17" t="str">
        <f>VLOOKUP($A48,[1]A2!$A$2:$P$68,M$1,FALSE)</f>
        <v>G</v>
      </c>
      <c r="N48" s="18" t="str">
        <f>VLOOKUP($A48,[1]A2!$A$2:$P$68,N$1,FALSE)</f>
        <v>mit Vanillesauce</v>
      </c>
      <c r="O48" s="17" t="str">
        <f>VLOOKUP($A48,[1]A2!$A$2:$P$68,O$1,FALSE)</f>
        <v>G</v>
      </c>
      <c r="P48" s="18" t="str">
        <f>VLOOKUP($A48,[1]A2!$A$2:$P$68,P$1,FALSE)</f>
        <v>mit Röstkartoffeln</v>
      </c>
      <c r="Q48" s="17">
        <f>VLOOKUP($A48,[1]A2!$A$2:$P$68,Q$1,FALSE)</f>
        <v>0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 t="str">
        <f>VLOOKUP($A49,[1]A2!$A$2:$P$68,D$1,FALSE)</f>
        <v>und Apfelmus</v>
      </c>
      <c r="E49" s="17">
        <f>VLOOKUP($A49,[1]A2!$A$2:$P$68,E$1,FALSE)</f>
        <v>0</v>
      </c>
      <c r="F49" s="18" t="str">
        <f>VLOOKUP($A49,[1]A2!$A$2:$P$68,F$1,FALSE)</f>
        <v>leichter Kräuterbechamel</v>
      </c>
      <c r="G49" s="17" t="str">
        <f>VLOOKUP($A49,[1]A2!$A$2:$P$68,G$1,FALSE)</f>
        <v>A,L</v>
      </c>
      <c r="H49" s="18" t="str">
        <f>VLOOKUP($A49,[1]A2!$A$2:$P$68,H$1,FALSE)</f>
        <v>Zwetschkenkompott</v>
      </c>
      <c r="I49" s="17" t="str">
        <f>VLOOKUP($A49,[1]A2!$A$2:$P$68,I$1,FALSE)</f>
        <v>O</v>
      </c>
      <c r="J49" s="18" t="str">
        <f>VLOOKUP($A49,[1]A2!$A$2:$P$68,J$1,FALSE)</f>
        <v>(tomaten-Zucchinigemüse)</v>
      </c>
      <c r="K49" s="17">
        <f>VLOOKUP($A49,[1]A2!$A$2:$P$68,K$1,FALSE)</f>
        <v>0</v>
      </c>
      <c r="L49" s="18" t="str">
        <f>VLOOKUP($A49,[1]A2!$A$2:$P$68,L$1,FALSE)</f>
        <v>Salat</v>
      </c>
      <c r="M49" s="17" t="str">
        <f>VLOOKUP($A49,[1]A2!$A$2:$P$68,M$1,FALSE)</f>
        <v>L</v>
      </c>
      <c r="N49" s="18">
        <f>VLOOKUP($A49,[1]A2!$A$2:$P$68,N$1,FALSE)</f>
        <v>0</v>
      </c>
      <c r="O49" s="17">
        <f>VLOOKUP($A49,[1]A2!$A$2:$P$68,O$1,FALSE)</f>
        <v>0</v>
      </c>
      <c r="P49" s="18" t="str">
        <f>VLOOKUP($A49,[1]A2!$A$2:$P$68,P$1,FALSE)</f>
        <v>und gekochtem Ei</v>
      </c>
      <c r="Q49" s="17" t="str">
        <f>VLOOKUP($A49,[1]A2!$A$2:$P$68,Q$1,FALSE)</f>
        <v>C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VLOOKUP($A50,[1]A2!$A$2:$P$68,D$1,FALSE)</f>
        <v>0</v>
      </c>
      <c r="E50" s="15">
        <f>VLOOKUP($A50,[1]A2!$A$2:$P$68,E$1,FALSE)</f>
        <v>0</v>
      </c>
      <c r="F50" s="16" t="str">
        <f>VLOOKUP($A50,[1]A2!$A$2:$P$68,F$1,FALSE)</f>
        <v xml:space="preserve">und Salat </v>
      </c>
      <c r="G50" s="15">
        <f>VLOOKUP($A50,[1]A2!$A$2:$P$68,G$1,FALSE)</f>
        <v>0</v>
      </c>
      <c r="H50" s="16">
        <f>VLOOKUP($A50,[1]A2!$A$2:$P$68,H$1,FALSE)</f>
        <v>0</v>
      </c>
      <c r="I50" s="15">
        <f>VLOOKUP($A50,[1]A2!$A$2:$P$68,I$1,FALSE)</f>
        <v>0</v>
      </c>
      <c r="J50" s="16">
        <f>VLOOKUP($A50,[1]A2!$A$2:$P$68,J$1,FALSE)</f>
        <v>0</v>
      </c>
      <c r="K50" s="15">
        <f>VLOOKUP($A50,[1]A2!$A$2:$P$68,K$1,FALSE)</f>
        <v>0</v>
      </c>
      <c r="L50" s="16">
        <f>VLOOKUP($A50,[1]A2!$A$2:$P$68,L$1,FALSE)</f>
        <v>0</v>
      </c>
      <c r="M50" s="15">
        <f>VLOOKUP($A50,[1]A2!$A$2:$P$68,M$1,FALSE)</f>
        <v>0</v>
      </c>
      <c r="N50" s="16">
        <f>VLOOKUP($A50,[1]A2!$A$2:$P$68,N$1,FALSE)</f>
        <v>0</v>
      </c>
      <c r="O50" s="15">
        <f>VLOOKUP($A50,[1]A2!$A$2:$P$68,O$1,FALSE)</f>
        <v>0</v>
      </c>
      <c r="P50" s="16">
        <f>VLOOKUP($A50,[1]A2!$A$2:$P$68,P$1,FALSE)</f>
        <v>0</v>
      </c>
      <c r="Q50" s="15">
        <f>VLOOKUP($A50,[1]A2!$A$2:$P$68,Q$1,FALSE)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VLOOKUP($A51,[1]A2!$A$2:$P$68,D$1,FALSE)</f>
        <v>2973 kJ, 710 kcal</v>
      </c>
      <c r="E51" s="10">
        <f>VLOOKUP($A51,[1]A2!$A$2:$P$68,E$1,FALSE)</f>
        <v>0</v>
      </c>
      <c r="F51" s="11" t="str">
        <f>VLOOKUP($A51,[1]A2!$A$2:$P$68,F$1,FALSE)</f>
        <v>2259 kJ / 540 kcal</v>
      </c>
      <c r="G51" s="10">
        <f>VLOOKUP($A51,[1]A2!$A$2:$P$68,G$1,FALSE)</f>
        <v>0</v>
      </c>
      <c r="H51" s="11" t="str">
        <f>VLOOKUP($A51,[1]A2!$A$2:$P$68,H$1,FALSE)</f>
        <v>2805 kJ, 670 kcal</v>
      </c>
      <c r="I51" s="10">
        <f>VLOOKUP($A51,[1]A2!$A$2:$P$68,I$1,FALSE)</f>
        <v>0</v>
      </c>
      <c r="J51" s="11" t="str">
        <f>VLOOKUP($A51,[1]A2!$A$2:$P$68,J$1,FALSE)</f>
        <v>2134 kJ / 510 kcal</v>
      </c>
      <c r="K51" s="10">
        <f>VLOOKUP($A51,[1]A2!$A$2:$P$68,K$1,FALSE)</f>
        <v>0</v>
      </c>
      <c r="L51" s="11" t="str">
        <f>VLOOKUP($A51,[1]A2!$A$2:$P$68,L$1,FALSE)</f>
        <v>2017 kJ / 482 kcal</v>
      </c>
      <c r="M51" s="10">
        <f>VLOOKUP($A51,[1]A2!$A$2:$P$68,M$1,FALSE)</f>
        <v>0</v>
      </c>
      <c r="N51" s="11" t="str">
        <f>VLOOKUP($A51,[1]A2!$A$2:$P$68,N$1,FALSE)</f>
        <v>2658 kJ / 635 kcal</v>
      </c>
      <c r="O51" s="10">
        <f>VLOOKUP($A51,[1]A2!$A$2:$P$68,O$1,FALSE)</f>
        <v>0</v>
      </c>
      <c r="P51" s="11" t="str">
        <f>VLOOKUP($A51,[1]A2!$A$2:$P$68,P$1,FALSE)</f>
        <v>2427 kJ /580 kcal</v>
      </c>
      <c r="Q51" s="10">
        <f>VLOOKUP($A51,[1]A2!$A$2:$P$68,Q$1,FALSE)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/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>
        <f>L52</f>
        <v>0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/>
      <c r="H54" s="57"/>
      <c r="I54" s="17"/>
      <c r="J54" s="57"/>
      <c r="K54" s="17"/>
      <c r="L54" s="57"/>
      <c r="M54" s="17" t="s">
        <v>25</v>
      </c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/>
      <c r="L55" s="55"/>
      <c r="M55" s="17"/>
      <c r="N55" s="55"/>
      <c r="O55" s="54"/>
      <c r="P55" s="55"/>
      <c r="Q55" s="54"/>
      <c r="R55" s="22"/>
      <c r="S55" s="8"/>
      <c r="T55" s="7" t="s">
        <v>65</v>
      </c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/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/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VLOOKUP($A63,[1]A2!$A$2:$P$68,D$1,FALSE)</f>
        <v>Schinken-</v>
      </c>
      <c r="E63" s="17" t="str">
        <f>VLOOKUP($A63,[1]A2!$A$2:$P$68,E$1,FALSE)</f>
        <v>A,G,L</v>
      </c>
      <c r="F63" s="18" t="str">
        <f>VLOOKUP($A63,[1]A2!$A$2:$P$68,F$1,FALSE)</f>
        <v xml:space="preserve">Berner Würstel </v>
      </c>
      <c r="G63" s="17">
        <f>VLOOKUP($A63,[1]A2!$A$2:$P$68,G$1,FALSE)</f>
        <v>0</v>
      </c>
      <c r="H63" s="18" t="str">
        <f>VLOOKUP($A63,[1]A2!$A$2:$P$68,H$1,FALSE)</f>
        <v xml:space="preserve">Paprikahenderl </v>
      </c>
      <c r="I63" s="17" t="str">
        <f>VLOOKUP($A63,[1]A2!$A$2:$P$68,I$1,FALSE)</f>
        <v>A,G</v>
      </c>
      <c r="J63" s="18" t="str">
        <f>VLOOKUP($A63,[1]A2!$A$2:$P$68,J$1,FALSE)</f>
        <v xml:space="preserve">Pizza </v>
      </c>
      <c r="K63" s="17" t="str">
        <f>VLOOKUP($A63,[1]A2!$A$2:$P$68,K$1,FALSE)</f>
        <v>A</v>
      </c>
      <c r="L63" s="18" t="str">
        <f>VLOOKUP($A63,[1]A2!$A$2:$P$68,L$1,FALSE)</f>
        <v xml:space="preserve">Gebackenes </v>
      </c>
      <c r="M63" s="17" t="str">
        <f>VLOOKUP($A63,[1]A2!$A$2:$P$68,M$1,FALSE)</f>
        <v>A,C,D,G</v>
      </c>
      <c r="N63" s="18" t="str">
        <f>VLOOKUP($A63,[1]A2!$A$2:$P$68,N$1,FALSE)</f>
        <v xml:space="preserve">Lasagne </v>
      </c>
      <c r="O63" s="17" t="str">
        <f>VLOOKUP($A63,[1]A2!$A$2:$P$68,O$1,FALSE)</f>
        <v>A,G,F,L</v>
      </c>
      <c r="P63" s="18" t="str">
        <f>VLOOKUP($A63,[1]A2!$A$2:$P$68,P$1,FALSE)</f>
        <v>Cordon Bleu</v>
      </c>
      <c r="Q63" s="17" t="str">
        <f>VLOOKUP($A63,[1]A2!$A$2:$P$68,Q$1,FALSE)</f>
        <v>A,C,G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VLOOKUP($A64,[1]A2!$A$2:$P$68,D$1,FALSE)</f>
        <v>Fleckerl</v>
      </c>
      <c r="E64" s="17">
        <f>VLOOKUP($A64,[1]A2!$A$2:$P$68,E$1,FALSE)</f>
        <v>0</v>
      </c>
      <c r="F64" s="18" t="str">
        <f>VLOOKUP($A64,[1]A2!$A$2:$P$68,F$1,FALSE)</f>
        <v xml:space="preserve">mit Kartoffelswedges </v>
      </c>
      <c r="G64" s="17" t="str">
        <f>VLOOKUP($A64,[1]A2!$A$2:$P$68,G$1,FALSE)</f>
        <v>G</v>
      </c>
      <c r="H64" s="18" t="str">
        <f>VLOOKUP($A64,[1]A2!$A$2:$P$68,H$1,FALSE)</f>
        <v>mit Spätzle</v>
      </c>
      <c r="I64" s="17" t="str">
        <f>VLOOKUP($A64,[1]A2!$A$2:$P$68,I$1,FALSE)</f>
        <v>A,C,L</v>
      </c>
      <c r="J64" s="18" t="str">
        <f>VLOOKUP($A64,[1]A2!$A$2:$P$68,J$1,FALSE)</f>
        <v xml:space="preserve">mit Schinken, Käse </v>
      </c>
      <c r="K64" s="17" t="str">
        <f>VLOOKUP($A64,[1]A2!$A$2:$P$68,K$1,FALSE)</f>
        <v>G</v>
      </c>
      <c r="L64" s="18" t="str">
        <f>VLOOKUP($A64,[1]A2!$A$2:$P$68,L$1,FALSE)</f>
        <v xml:space="preserve">Fischfilet </v>
      </c>
      <c r="M64" s="17">
        <f>VLOOKUP($A64,[1]A2!$A$2:$P$68,M$1,FALSE)</f>
        <v>0</v>
      </c>
      <c r="N64" s="18" t="str">
        <f>VLOOKUP($A64,[1]A2!$A$2:$P$68,N$1,FALSE)</f>
        <v xml:space="preserve">mit grünem Salat </v>
      </c>
      <c r="O64" s="17" t="str">
        <f>VLOOKUP($A64,[1]A2!$A$2:$P$68,O$1,FALSE)</f>
        <v>O</v>
      </c>
      <c r="P64" s="18" t="str">
        <f>VLOOKUP($A64,[1]A2!$A$2:$P$68,P$1,FALSE)</f>
        <v xml:space="preserve">mit Kräuterreis </v>
      </c>
      <c r="Q64" s="17" t="str">
        <f>VLOOKUP($A64,[1]A2!$A$2:$P$68,Q$1,FALSE)</f>
        <v>L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 t="str">
        <f>VLOOKUP($A65,[1]A2!$A$2:$P$68,D$1,FALSE)</f>
        <v>mit Salat</v>
      </c>
      <c r="E65" s="17" t="str">
        <f>VLOOKUP($A65,[1]A2!$A$2:$P$68,E$1,FALSE)</f>
        <v>O</v>
      </c>
      <c r="F65" s="18" t="str">
        <f>VLOOKUP($A65,[1]A2!$A$2:$P$68,F$1,FALSE)</f>
        <v>und Pußtasalat</v>
      </c>
      <c r="G65" s="17" t="str">
        <f>VLOOKUP($A65,[1]A2!$A$2:$P$68,G$1,FALSE)</f>
        <v>G,L</v>
      </c>
      <c r="H65" s="18" t="str">
        <f>VLOOKUP($A65,[1]A2!$A$2:$P$68,H$1,FALSE)</f>
        <v>(Vollkornmehl)</v>
      </c>
      <c r="I65" s="17">
        <f>VLOOKUP($A65,[1]A2!$A$2:$P$68,I$1,FALSE)</f>
        <v>0</v>
      </c>
      <c r="J65" s="18" t="str">
        <f>VLOOKUP($A65,[1]A2!$A$2:$P$68,J$1,FALSE)</f>
        <v>Mais und Salat</v>
      </c>
      <c r="K65" s="17" t="str">
        <f>VLOOKUP($A65,[1]A2!$A$2:$P$68,K$1,FALSE)</f>
        <v>L</v>
      </c>
      <c r="L65" s="18" t="str">
        <f>VLOOKUP($A65,[1]A2!$A$2:$P$68,L$1,FALSE)</f>
        <v xml:space="preserve">mit Butterkarotten </v>
      </c>
      <c r="M65" s="17" t="str">
        <f>VLOOKUP($A65,[1]A2!$A$2:$P$68,M$1,FALSE)</f>
        <v>G</v>
      </c>
      <c r="N65" s="18">
        <f>VLOOKUP($A65,[1]A2!$A$2:$P$68,N$1,FALSE)</f>
        <v>0</v>
      </c>
      <c r="O65" s="17">
        <f>VLOOKUP($A65,[1]A2!$A$2:$P$68,O$1,FALSE)</f>
        <v>0</v>
      </c>
      <c r="P65" s="18" t="str">
        <f>VLOOKUP($A65,[1]A2!$A$2:$P$68,P$1,FALSE)</f>
        <v xml:space="preserve">und Rahmgurkensalat </v>
      </c>
      <c r="Q65" s="17" t="str">
        <f>VLOOKUP($A65,[1]A2!$A$2:$P$68,Q$1,FALSE)</f>
        <v>G,O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>
        <f>VLOOKUP($A66,[1]A2!$A$2:$P$68,D$1,FALSE)</f>
        <v>0</v>
      </c>
      <c r="E66" s="17">
        <f>VLOOKUP($A66,[1]A2!$A$2:$P$68,E$1,FALSE)</f>
        <v>0</v>
      </c>
      <c r="F66" s="18">
        <f>VLOOKUP($A66,[1]A2!$A$2:$P$68,F$1,FALSE)</f>
        <v>0</v>
      </c>
      <c r="G66" s="17">
        <f>VLOOKUP($A66,[1]A2!$A$2:$P$68,G$1,FALSE)</f>
        <v>0</v>
      </c>
      <c r="H66" s="18" t="str">
        <f>VLOOKUP($A66,[1]A2!$A$2:$P$68,H$1,FALSE)</f>
        <v xml:space="preserve">und Salat </v>
      </c>
      <c r="I66" s="17" t="str">
        <f>VLOOKUP($A66,[1]A2!$A$2:$P$68,I$1,FALSE)</f>
        <v>O</v>
      </c>
      <c r="J66" s="18">
        <f>VLOOKUP($A66,[1]A2!$A$2:$P$68,J$1,FALSE)</f>
        <v>0</v>
      </c>
      <c r="K66" s="17">
        <f>VLOOKUP($A66,[1]A2!$A$2:$P$68,K$1,FALSE)</f>
        <v>0</v>
      </c>
      <c r="L66" s="18" t="str">
        <f>VLOOKUP($A66,[1]A2!$A$2:$P$68,L$1,FALSE)</f>
        <v xml:space="preserve">und Kartoffelsalat </v>
      </c>
      <c r="M66" s="17" t="str">
        <f>VLOOKUP($A66,[1]A2!$A$2:$P$68,M$1,FALSE)</f>
        <v>L,M,O</v>
      </c>
      <c r="N66" s="18">
        <f>VLOOKUP($A66,[1]A2!$A$2:$P$68,N$1,FALSE)</f>
        <v>0</v>
      </c>
      <c r="O66" s="17">
        <f>VLOOKUP($A66,[1]A2!$A$2:$P$68,O$1,FALSE)</f>
        <v>0</v>
      </c>
      <c r="P66" s="18">
        <f>VLOOKUP($A66,[1]A2!$A$2:$P$68,P$1,FALSE)</f>
        <v>0</v>
      </c>
      <c r="Q66" s="17">
        <f>VLOOKUP($A66,[1]A2!$A$2:$P$68,Q$1,FALSE)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VLOOKUP($A67,[1]A2!$A$2:$P$68,D$1,FALSE)</f>
        <v>3224 kJ, 770 kcal</v>
      </c>
      <c r="E67" s="10" t="str">
        <f>VLOOKUP($A67,[1]A2!$A$2:$P$68,E$1,FALSE)</f>
        <v xml:space="preserve"> </v>
      </c>
      <c r="F67" s="11" t="str">
        <f>VLOOKUP($A67,[1]A2!$A$2:$P$68,F$1,FALSE)</f>
        <v>3264kJ, 780 kcal</v>
      </c>
      <c r="G67" s="10">
        <f>VLOOKUP($A67,[1]A2!$A$2:$P$68,G$1,FALSE)</f>
        <v>0</v>
      </c>
      <c r="H67" s="11" t="str">
        <f>VLOOKUP($A67,[1]A2!$A$2:$P$68,H$1,FALSE)</f>
        <v>2979 kJ / 712 kcal</v>
      </c>
      <c r="I67" s="10">
        <f>VLOOKUP($A67,[1]A2!$A$2:$P$68,I$1,FALSE)</f>
        <v>0</v>
      </c>
      <c r="J67" s="11" t="str">
        <f>VLOOKUP($A67,[1]A2!$A$2:$P$68,J$1,FALSE)</f>
        <v>2717 kJ / 650 kcal</v>
      </c>
      <c r="K67" s="10">
        <f>VLOOKUP($A67,[1]A2!$A$2:$P$68,K$1,FALSE)</f>
        <v>0</v>
      </c>
      <c r="L67" s="11" t="str">
        <f>VLOOKUP($A67,[1]A2!$A$2:$P$68,L$1,FALSE)</f>
        <v>3559 kJ, 850 kcal</v>
      </c>
      <c r="M67" s="10">
        <f>VLOOKUP($A67,[1]A2!$A$2:$P$68,M$1,FALSE)</f>
        <v>0</v>
      </c>
      <c r="N67" s="11" t="str">
        <f>VLOOKUP($A67,[1]A2!$A$2:$P$68,N$1,FALSE)</f>
        <v>2218 kJ / 530 kcal</v>
      </c>
      <c r="O67" s="10">
        <f>VLOOKUP($A67,[1]A2!$A$2:$P$68,O$1,FALSE)</f>
        <v>0</v>
      </c>
      <c r="P67" s="11" t="str">
        <f>VLOOKUP($A67,[1]A2!$A$2:$P$68,P$1,FALSE)</f>
        <v>3473 kJ / 830 kcal</v>
      </c>
      <c r="Q67" s="10">
        <f>VLOOKUP($A67,[1]A2!$A$2:$P$68,Q$1,FALSE)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IFERROR(VLOOKUP($A70,[1]A2!$A$2:$P$68,D$1,FALSE),"")</f>
        <v>Birnenkompott</v>
      </c>
      <c r="E70" s="17">
        <f>IFERROR(VLOOKUP($A70,[1]A2!$A$2:$P$68,E$1,FALSE),"")</f>
        <v>0</v>
      </c>
      <c r="F70" s="18" t="str">
        <f>IFERROR(VLOOKUP($A70,[1]A2!$A$2:$P$68,F$1,FALSE),"")</f>
        <v xml:space="preserve">Apfelmus </v>
      </c>
      <c r="G70" s="17">
        <f>IFERROR(VLOOKUP($A70,[1]A2!$A$2:$P$68,G$1,FALSE),"")</f>
        <v>0</v>
      </c>
      <c r="H70" s="18" t="str">
        <f>IFERROR(VLOOKUP($A70,[1]A2!$A$2:$P$68,H$1,FALSE),"")</f>
        <v>Obst</v>
      </c>
      <c r="I70" s="17">
        <f>IFERROR(VLOOKUP($A70,[1]A2!$A$2:$P$68,I$1,FALSE),"")</f>
        <v>0</v>
      </c>
      <c r="J70" s="18" t="str">
        <f>IFERROR(VLOOKUP($A70,[1]A2!$A$2:$P$68,J$1,FALSE),"")</f>
        <v>Naturjoghurt</v>
      </c>
      <c r="K70" s="17" t="str">
        <f>IFERROR(VLOOKUP($A70,[1]A2!$A$2:$P$68,K$1,FALSE),"")</f>
        <v>G</v>
      </c>
      <c r="L70" s="18" t="str">
        <f>IFERROR(VLOOKUP($A70,[1]A2!$A$2:$P$68,L$1,FALSE),"")</f>
        <v>Fruchtmus</v>
      </c>
      <c r="M70" s="17">
        <f>IFERROR(VLOOKUP($A70,[1]A2!$A$2:$P$68,M$1,FALSE),"")</f>
        <v>0</v>
      </c>
      <c r="N70" s="18" t="str">
        <f>VLOOKUP($A70,[1]A2!$A$2:$P$68,N$1,FALSE)</f>
        <v>Joghurt mit Beeren</v>
      </c>
      <c r="O70" s="17" t="str">
        <f>VLOOKUP($A70,[1]A2!$A$2:$P$68,O$1,FALSE)</f>
        <v>G</v>
      </c>
      <c r="P70" s="18" t="str">
        <f>VLOOKUP($A70,[1]A2!$A$2:$P$68,P$1,FALSE)</f>
        <v>Kompott</v>
      </c>
      <c r="Q70" s="17">
        <f>VLOOKUP($A70,[1]A2!$A$2:$P$68,Q$1,FALSE)</f>
        <v>0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IFERROR(VLOOKUP($A71,[1]A2!$A$2:$P$68,D$1,FALSE),"")</f>
        <v/>
      </c>
      <c r="E71" s="17" t="str">
        <f>IFERROR(VLOOKUP($A71,[1]A2!$A$2:$P$68,E$1,FALSE),"")</f>
        <v/>
      </c>
      <c r="F71" s="18" t="str">
        <f>IFERROR(VLOOKUP($A71,[1]A2!$A$2:$P$68,F$1,FALSE),"")</f>
        <v/>
      </c>
      <c r="G71" s="17" t="str">
        <f>IFERROR(VLOOKUP($A71,[1]A2!$A$2:$P$68,G$1,FALSE),"")</f>
        <v/>
      </c>
      <c r="H71" s="18" t="str">
        <f>IFERROR(VLOOKUP($A71,[1]A2!$A$2:$P$68,H$1,FALSE),"")</f>
        <v/>
      </c>
      <c r="I71" s="17" t="str">
        <f>IFERROR(VLOOKUP($A71,[1]A2!$A$2:$P$68,I$1,FALSE),"")</f>
        <v/>
      </c>
      <c r="J71" s="18" t="str">
        <f>IFERROR(VLOOKUP($A71,[1]A2!$A$2:$P$68,J$1,FALSE),"")</f>
        <v/>
      </c>
      <c r="K71" s="17" t="str">
        <f>IFERROR(VLOOKUP($A71,[1]A2!$A$2:$P$68,K$1,FALSE),"")</f>
        <v/>
      </c>
      <c r="L71" s="18" t="str">
        <f>IFERROR(VLOOKUP($A71,[1]A2!$A$2:$P$68,L$1,FALSE),"")</f>
        <v/>
      </c>
      <c r="M71" s="17" t="str">
        <f>IFERROR(VLOOKUP($A71,[1]A2!$A$2:$P$68,M$1,FALSE),"")</f>
        <v/>
      </c>
      <c r="N71" s="18" t="e">
        <f>VLOOKUP($A71,[1]A2!$A$2:$P$68,N$1,FALSE)</f>
        <v>#N/A</v>
      </c>
      <c r="O71" s="17" t="e">
        <f>VLOOKUP($A71,[1]A2!$A$2:$P$68,O$1,FALSE)</f>
        <v>#N/A</v>
      </c>
      <c r="P71" s="18" t="e">
        <f>VLOOKUP($A71,[1]A2!$A$2:$P$68,P$1,FALSE)</f>
        <v>#N/A</v>
      </c>
      <c r="Q71" s="17" t="e">
        <f>VLOOKUP($A71,[1]A2!$A$2:$P$68,Q$1,FALSE)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IFERROR(VLOOKUP($A72,[1]A2!$A$2:$P$68,D$1,FALSE),"")</f>
        <v/>
      </c>
      <c r="E72" s="17" t="str">
        <f>IFERROR(VLOOKUP($A72,[1]A2!$A$2:$P$68,E$1,FALSE),"")</f>
        <v/>
      </c>
      <c r="F72" s="18" t="str">
        <f>IFERROR(VLOOKUP($A72,[1]A2!$A$2:$P$68,F$1,FALSE),"")</f>
        <v/>
      </c>
      <c r="G72" s="17" t="str">
        <f>IFERROR(VLOOKUP($A72,[1]A2!$A$2:$P$68,G$1,FALSE),"")</f>
        <v/>
      </c>
      <c r="H72" s="18" t="str">
        <f>IFERROR(VLOOKUP($A72,[1]A2!$A$2:$P$68,H$1,FALSE),"")</f>
        <v/>
      </c>
      <c r="I72" s="17" t="str">
        <f>IFERROR(VLOOKUP($A72,[1]A2!$A$2:$P$68,I$1,FALSE),"")</f>
        <v/>
      </c>
      <c r="J72" s="18" t="str">
        <f>IFERROR(VLOOKUP($A72,[1]A2!$A$2:$P$68,J$1,FALSE),"")</f>
        <v/>
      </c>
      <c r="K72" s="17" t="str">
        <f>IFERROR(VLOOKUP($A72,[1]A2!$A$2:$P$68,K$1,FALSE),"")</f>
        <v/>
      </c>
      <c r="L72" s="18" t="str">
        <f>IFERROR(VLOOKUP($A72,[1]A2!$A$2:$P$68,L$1,FALSE),"")</f>
        <v/>
      </c>
      <c r="M72" s="17" t="str">
        <f>IFERROR(VLOOKUP($A72,[1]A2!$A$2:$P$68,M$1,FALSE),"")</f>
        <v/>
      </c>
      <c r="N72" s="18" t="e">
        <f>VLOOKUP($A72,[1]A2!$A$2:$P$68,N$1,FALSE)</f>
        <v>#N/A</v>
      </c>
      <c r="O72" s="17" t="e">
        <f>VLOOKUP($A72,[1]A2!$A$2:$P$68,O$1,FALSE)</f>
        <v>#N/A</v>
      </c>
      <c r="P72" s="18" t="e">
        <f>VLOOKUP($A72,[1]A2!$A$2:$P$68,P$1,FALSE)</f>
        <v>#N/A</v>
      </c>
      <c r="Q72" s="17" t="e">
        <f>VLOOKUP($A72,[1]A2!$A$2:$P$68,Q$1,FALSE)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IFERROR(VLOOKUP($A73,[1]A2!$A$2:$P$68,D$1,FALSE),"")</f>
        <v/>
      </c>
      <c r="E73" s="17" t="str">
        <f>IFERROR(VLOOKUP($A73,[1]A2!$A$2:$P$68,E$1,FALSE),"")</f>
        <v/>
      </c>
      <c r="F73" s="18" t="str">
        <f>IFERROR(VLOOKUP($A73,[1]A2!$A$2:$P$68,F$1,FALSE),"")</f>
        <v/>
      </c>
      <c r="G73" s="17" t="str">
        <f>IFERROR(VLOOKUP($A73,[1]A2!$A$2:$P$68,G$1,FALSE),"")</f>
        <v/>
      </c>
      <c r="H73" s="18" t="str">
        <f>IFERROR(VLOOKUP($A73,[1]A2!$A$2:$P$68,H$1,FALSE),"")</f>
        <v/>
      </c>
      <c r="I73" s="17" t="str">
        <f>IFERROR(VLOOKUP($A73,[1]A2!$A$2:$P$68,I$1,FALSE),"")</f>
        <v/>
      </c>
      <c r="J73" s="18" t="str">
        <f>IFERROR(VLOOKUP($A73,[1]A2!$A$2:$P$68,J$1,FALSE),"")</f>
        <v/>
      </c>
      <c r="K73" s="17" t="str">
        <f>IFERROR(VLOOKUP($A73,[1]A2!$A$2:$P$68,K$1,FALSE),"")</f>
        <v/>
      </c>
      <c r="L73" s="18" t="str">
        <f>IFERROR(VLOOKUP($A73,[1]A2!$A$2:$P$68,L$1,FALSE),"")</f>
        <v/>
      </c>
      <c r="M73" s="17" t="str">
        <f>IFERROR(VLOOKUP($A73,[1]A2!$A$2:$P$68,M$1,FALSE),"")</f>
        <v/>
      </c>
      <c r="N73" s="16" t="e">
        <f>VLOOKUP($A73,[1]A2!$A$2:$P$68,N$1,FALSE)</f>
        <v>#N/A</v>
      </c>
      <c r="O73" s="15" t="e">
        <f>VLOOKUP($A73,[1]A2!$A$2:$P$68,O$1,FALSE)</f>
        <v>#N/A</v>
      </c>
      <c r="P73" s="16" t="e">
        <f>VLOOKUP($A73,[1]A2!$A$2:$P$68,P$1,FALSE)</f>
        <v>#N/A</v>
      </c>
      <c r="Q73" s="15" t="e">
        <f>VLOOKUP($A73,[1]A2!$A$2:$P$68,Q$1,FALSE)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VLOOKUP($A74,[1]A2!$A$2:$P$68,D$1,FALSE)</f>
        <v>377 kJ, 90kcal</v>
      </c>
      <c r="E74" s="10">
        <f>VLOOKUP($A74,[1]A2!$A$2:$P$68,E$1,FALSE)</f>
        <v>0</v>
      </c>
      <c r="F74" s="11" t="str">
        <f>VLOOKUP($A74,[1]A2!$A$2:$P$68,F$1,FALSE)</f>
        <v>628 kJ, 150 kcal</v>
      </c>
      <c r="G74" s="10">
        <f>VLOOKUP($A74,[1]A2!$A$2:$P$68,G$1,FALSE)</f>
        <v>0</v>
      </c>
      <c r="H74" s="11" t="str">
        <f>VLOOKUP($A74,[1]A2!$A$2:$P$68,H$1,FALSE)</f>
        <v>1047 kJ, 250 kcal</v>
      </c>
      <c r="I74" s="10">
        <f>VLOOKUP($A74,[1]A2!$A$2:$P$68,I$1,FALSE)</f>
        <v>0</v>
      </c>
      <c r="J74" s="11" t="str">
        <f>VLOOKUP($A74,[1]A2!$A$2:$P$68,J$1,FALSE)</f>
        <v>418 kJ, 100 kcal</v>
      </c>
      <c r="K74" s="10">
        <f>VLOOKUP($A74,[1]A2!$A$2:$P$68,K$1,FALSE)</f>
        <v>0</v>
      </c>
      <c r="L74" s="11" t="str">
        <f>VLOOKUP($A74,[1]A2!$A$2:$P$68,L$1,FALSE)</f>
        <v>460 kJ, 110 kcal</v>
      </c>
      <c r="M74" s="10">
        <f>VLOOKUP($A74,[1]A2!$A$2:$P$68,M$1,FALSE)</f>
        <v>0</v>
      </c>
      <c r="N74" s="11" t="str">
        <f>VLOOKUP($A74,[1]A2!$A$2:$P$68,N$1,FALSE)</f>
        <v>628 kJ,120 kcal</v>
      </c>
      <c r="O74" s="10">
        <f>VLOOKUP($A74,[1]A2!$A$2:$P$68,O$1,FALSE)</f>
        <v>0</v>
      </c>
      <c r="P74" s="11">
        <f>VLOOKUP($A74,[1]A2!$A$2:$P$68,P$1,FALSE)</f>
        <v>0</v>
      </c>
      <c r="Q74" s="10">
        <f>VLOOKUP($A74,[1]A2!$A$2:$P$68,Q$1,FALSE)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/>
      <c r="I75" s="30"/>
      <c r="J75" s="29"/>
      <c r="K75" s="28"/>
      <c r="L75" s="29" t="s">
        <v>3</v>
      </c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>
        <f>H75</f>
        <v>0</v>
      </c>
      <c r="J76" s="24"/>
      <c r="K76" s="23">
        <f>J75</f>
        <v>0</v>
      </c>
      <c r="L76" s="24"/>
      <c r="M76" s="23" t="str">
        <f>L75</f>
        <v>x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IFERROR(VLOOKUP($A77,[1]A2!$A$2:$P$68,D$1,FALSE),"")</f>
        <v xml:space="preserve">Mürbe Apfelschnitten </v>
      </c>
      <c r="E77" s="17" t="str">
        <f>IFERROR(VLOOKUP($A77,[1]A2!$A$2:$P$68,E$1,FALSE),"")</f>
        <v>A,C,G,</v>
      </c>
      <c r="F77" s="18" t="str">
        <f>IFERROR(VLOOKUP($A77,[1]A2!$A$2:$P$68,F$1,FALSE),"")</f>
        <v>Schokoschnitte</v>
      </c>
      <c r="G77" s="17" t="str">
        <f>IFERROR(VLOOKUP($A77,[1]A2!$A$2:$P$68,G$1,FALSE),"")</f>
        <v>A,C,G,</v>
      </c>
      <c r="H77" s="18" t="str">
        <f>IFERROR(VLOOKUP($A77,[1]A2!$A$2:$P$68,H$1,FALSE),"")</f>
        <v>Gugelhupf</v>
      </c>
      <c r="I77" s="17" t="str">
        <f>IFERROR(VLOOKUP($A77,[1]A2!$A$2:$P$68,I$1,FALSE),"")</f>
        <v>A,C,G</v>
      </c>
      <c r="J77" s="18" t="str">
        <f>IFERROR(VLOOKUP($A77,[1]A2!$A$2:$P$68,J$1,FALSE),"")</f>
        <v>Beerenkuchen</v>
      </c>
      <c r="K77" s="17" t="str">
        <f>IFERROR(VLOOKUP($A77,[1]A2!$A$2:$P$68,K$1,FALSE),"")</f>
        <v>A,C,G</v>
      </c>
      <c r="L77" s="18" t="str">
        <f>IFERROR(VLOOKUP($A77,[1]A2!$A$2:$P$68,L$1,FALSE),"")</f>
        <v>Zitronenkuchen</v>
      </c>
      <c r="M77" s="17" t="str">
        <f>IFERROR(VLOOKUP($A77,[1]A2!$A$2:$P$68,M$1,FALSE),"")</f>
        <v>A,C,G</v>
      </c>
      <c r="N77" s="18" t="str">
        <f>VLOOKUP($A77,[1]A2!$A$2:$P$68,N$1,FALSE)</f>
        <v xml:space="preserve">Kakaoroulade </v>
      </c>
      <c r="O77" s="17" t="str">
        <f>VLOOKUP($A77,[1]A2!$A$2:$P$68,O$1,FALSE)</f>
        <v>A,C,G</v>
      </c>
      <c r="P77" s="18" t="str">
        <f>VLOOKUP($A77,[1]A2!$A$2:$P$68,P$1,FALSE)</f>
        <v>Zucchinikuchen</v>
      </c>
      <c r="Q77" s="17" t="str">
        <f>VLOOKUP($A77,[1]A2!$A$2:$P$68,Q$1,FALSE)</f>
        <v>A,C,G,H,F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IFERROR(VLOOKUP($A78,[1]A2!$A$2:$P$68,D$1,FALSE),"")</f>
        <v/>
      </c>
      <c r="E78" s="17" t="str">
        <f>IFERROR(VLOOKUP($A78,[1]A2!$A$2:$P$68,E$1,FALSE),"")</f>
        <v/>
      </c>
      <c r="F78" s="18" t="str">
        <f>IFERROR(VLOOKUP($A78,[1]A2!$A$2:$P$68,F$1,FALSE),"")</f>
        <v/>
      </c>
      <c r="G78" s="17" t="str">
        <f>IFERROR(VLOOKUP($A78,[1]A2!$A$2:$P$68,G$1,FALSE),"")</f>
        <v/>
      </c>
      <c r="H78" s="18" t="str">
        <f>IFERROR(VLOOKUP($A78,[1]A2!$A$2:$P$68,H$1,FALSE),"")</f>
        <v/>
      </c>
      <c r="I78" s="17" t="str">
        <f>IFERROR(VLOOKUP($A78,[1]A2!$A$2:$P$68,I$1,FALSE),"")</f>
        <v/>
      </c>
      <c r="J78" s="18" t="str">
        <f>IFERROR(VLOOKUP($A78,[1]A2!$A$2:$P$68,J$1,FALSE),"")</f>
        <v/>
      </c>
      <c r="K78" s="17" t="str">
        <f>IFERROR(VLOOKUP($A78,[1]A2!$A$2:$P$68,K$1,FALSE),"")</f>
        <v/>
      </c>
      <c r="L78" s="18" t="str">
        <f>IFERROR(VLOOKUP($A78,[1]A2!$A$2:$P$68,L$1,FALSE),"")</f>
        <v/>
      </c>
      <c r="M78" s="17" t="str">
        <f>IFERROR(VLOOKUP($A78,[1]A2!$A$2:$P$68,M$1,FALSE),"")</f>
        <v/>
      </c>
      <c r="N78" s="18" t="e">
        <f>VLOOKUP($A78,[1]A2!$A$2:$P$68,N$1,FALSE)</f>
        <v>#N/A</v>
      </c>
      <c r="O78" s="17" t="e">
        <f>VLOOKUP($A78,[1]A2!$A$2:$P$68,O$1,FALSE)</f>
        <v>#N/A</v>
      </c>
      <c r="P78" s="18" t="e">
        <f>VLOOKUP($A78,[1]A2!$A$2:$P$68,P$1,FALSE)</f>
        <v>#N/A</v>
      </c>
      <c r="Q78" s="17" t="e">
        <f>VLOOKUP($A78,[1]A2!$A$2:$P$68,Q$1,FALSE)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IFERROR(VLOOKUP($A79,[1]A2!$A$2:$P$68,D$1,FALSE),"")</f>
        <v/>
      </c>
      <c r="E79" s="17" t="str">
        <f>IFERROR(VLOOKUP($A79,[1]A2!$A$2:$P$68,E$1,FALSE),"")</f>
        <v/>
      </c>
      <c r="F79" s="18" t="str">
        <f>IFERROR(VLOOKUP($A79,[1]A2!$A$2:$P$68,F$1,FALSE),"")</f>
        <v/>
      </c>
      <c r="G79" s="17" t="str">
        <f>IFERROR(VLOOKUP($A79,[1]A2!$A$2:$P$68,G$1,FALSE),"")</f>
        <v/>
      </c>
      <c r="H79" s="18" t="str">
        <f>IFERROR(VLOOKUP($A79,[1]A2!$A$2:$P$68,H$1,FALSE),"")</f>
        <v/>
      </c>
      <c r="I79" s="17" t="str">
        <f>IFERROR(VLOOKUP($A79,[1]A2!$A$2:$P$68,I$1,FALSE),"")</f>
        <v/>
      </c>
      <c r="J79" s="18" t="str">
        <f>IFERROR(VLOOKUP($A79,[1]A2!$A$2:$P$68,J$1,FALSE),"")</f>
        <v/>
      </c>
      <c r="K79" s="17" t="str">
        <f>IFERROR(VLOOKUP($A79,[1]A2!$A$2:$P$68,K$1,FALSE),"")</f>
        <v/>
      </c>
      <c r="L79" s="18" t="str">
        <f>IFERROR(VLOOKUP($A79,[1]A2!$A$2:$P$68,L$1,FALSE),"")</f>
        <v/>
      </c>
      <c r="M79" s="17" t="str">
        <f>IFERROR(VLOOKUP($A79,[1]A2!$A$2:$P$68,M$1,FALSE),"")</f>
        <v/>
      </c>
      <c r="N79" s="18" t="e">
        <f>VLOOKUP($A79,[1]A2!$A$2:$P$68,N$1,FALSE)</f>
        <v>#N/A</v>
      </c>
      <c r="O79" s="17" t="e">
        <f>VLOOKUP($A79,[1]A2!$A$2:$P$68,O$1,FALSE)</f>
        <v>#N/A</v>
      </c>
      <c r="P79" s="18" t="e">
        <f>VLOOKUP($A79,[1]A2!$A$2:$P$68,P$1,FALSE)</f>
        <v>#N/A</v>
      </c>
      <c r="Q79" s="17" t="e">
        <f>VLOOKUP($A79,[1]A2!$A$2:$P$68,Q$1,FALSE)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IFERROR(VLOOKUP($A80,[1]A2!$A$2:$P$68,D$1,FALSE),"")</f>
        <v/>
      </c>
      <c r="E80" s="17" t="str">
        <f>IFERROR(VLOOKUP($A80,[1]A2!$A$2:$P$68,E$1,FALSE),"")</f>
        <v/>
      </c>
      <c r="F80" s="18" t="str">
        <f>IFERROR(VLOOKUP($A80,[1]A2!$A$2:$P$68,F$1,FALSE),"")</f>
        <v/>
      </c>
      <c r="G80" s="17" t="str">
        <f>IFERROR(VLOOKUP($A80,[1]A2!$A$2:$P$68,G$1,FALSE),"")</f>
        <v/>
      </c>
      <c r="H80" s="18" t="str">
        <f>IFERROR(VLOOKUP($A80,[1]A2!$A$2:$P$68,H$1,FALSE),"")</f>
        <v/>
      </c>
      <c r="I80" s="17" t="str">
        <f>IFERROR(VLOOKUP($A80,[1]A2!$A$2:$P$68,I$1,FALSE),"")</f>
        <v/>
      </c>
      <c r="J80" s="18" t="str">
        <f>IFERROR(VLOOKUP($A80,[1]A2!$A$2:$P$68,J$1,FALSE),"")</f>
        <v/>
      </c>
      <c r="K80" s="17" t="str">
        <f>IFERROR(VLOOKUP($A80,[1]A2!$A$2:$P$68,K$1,FALSE),"")</f>
        <v/>
      </c>
      <c r="L80" s="18" t="str">
        <f>IFERROR(VLOOKUP($A80,[1]A2!$A$2:$P$68,L$1,FALSE),"")</f>
        <v/>
      </c>
      <c r="M80" s="17" t="str">
        <f>IFERROR(VLOOKUP($A80,[1]A2!$A$2:$P$68,M$1,FALSE),"")</f>
        <v/>
      </c>
      <c r="N80" s="16" t="e">
        <f>VLOOKUP($A80,[1]A2!$A$2:$P$68,N$1,FALSE)</f>
        <v>#N/A</v>
      </c>
      <c r="O80" s="15" t="e">
        <f>VLOOKUP($A80,[1]A2!$A$2:$P$68,O$1,FALSE)</f>
        <v>#N/A</v>
      </c>
      <c r="P80" s="16" t="e">
        <f>VLOOKUP($A80,[1]A2!$A$2:$P$68,P$1,FALSE)</f>
        <v>#N/A</v>
      </c>
      <c r="Q80" s="15" t="e">
        <f>VLOOKUP($A80,[1]A2!$A$2:$P$68,Q$1,FALSE)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VLOOKUP($A81,[1]A2!$A$2:$P$68,D$1,FALSE)</f>
        <v>1297 kJ / 310 kcal</v>
      </c>
      <c r="E81" s="10">
        <f>VLOOKUP($A81,[1]A2!$A$2:$P$68,E$1,FALSE)</f>
        <v>0</v>
      </c>
      <c r="F81" s="11" t="str">
        <f>VLOOKUP($A81,[1]A2!$A$2:$P$68,F$1,FALSE)</f>
        <v>1464 kJ / 350 kcal</v>
      </c>
      <c r="G81" s="10">
        <f>VLOOKUP($A81,[1]A2!$A$2:$P$68,G$1,FALSE)</f>
        <v>0</v>
      </c>
      <c r="H81" s="11" t="str">
        <f>VLOOKUP($A81,[1]A2!$A$2:$P$68,H$1,FALSE)</f>
        <v xml:space="preserve">1170 kJ, 280 kcal </v>
      </c>
      <c r="I81" s="10">
        <f>VLOOKUP($A81,[1]A2!$A$2:$P$68,I$1,FALSE)</f>
        <v>0</v>
      </c>
      <c r="J81" s="11" t="str">
        <f>VLOOKUP($A81,[1]A2!$A$2:$P$68,J$1,FALSE)</f>
        <v>1172kJ, 280 kcal</v>
      </c>
      <c r="K81" s="10">
        <f>VLOOKUP($A81,[1]A2!$A$2:$P$68,K$1,FALSE)</f>
        <v>0</v>
      </c>
      <c r="L81" s="11" t="str">
        <f>VLOOKUP($A81,[1]A2!$A$2:$P$68,L$1,FALSE)</f>
        <v>1338 kJ, 320 kcal</v>
      </c>
      <c r="M81" s="10">
        <f>VLOOKUP($A81,[1]A2!$A$2:$P$68,M$1,FALSE)</f>
        <v>0</v>
      </c>
      <c r="N81" s="11" t="str">
        <f>VLOOKUP($A81,[1]A2!$A$2:$P$68,N$1,FALSE)</f>
        <v>1004 kJ / 240 kcal</v>
      </c>
      <c r="O81" s="10">
        <f>VLOOKUP($A81,[1]A2!$A$2:$P$68,O$1,FALSE)</f>
        <v>0</v>
      </c>
      <c r="P81" s="11">
        <f>VLOOKUP($A81,[1]A2!$A$2:$P$68,P$1,FALSE)</f>
        <v>0</v>
      </c>
      <c r="Q81" s="10">
        <f>VLOOKUP($A81,[1]A2!$A$2:$P$68,Q$1,FALSE)</f>
        <v>0</v>
      </c>
      <c r="R81" s="9"/>
      <c r="S81" s="8"/>
      <c r="T81" s="7"/>
      <c r="U81" s="6"/>
    </row>
  </sheetData>
  <sheetProtection algorithmName="SHA-512" hashValue="PCQPRkE80a4ziYMH77ABEFRmcCKqvmvrU50T5JRzo2maeRbF0mSCuhcRQ46y6jzZO5Exqlaf+aCnV92sSR3xow==" saltValue="7lPz+iUIjoqIC9A8Q9NtnA==" spinCount="100000"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J31 H31 F31 L31">
    <cfRule type="cellIs" dxfId="73" priority="15" operator="equal">
      <formula>"x"</formula>
    </cfRule>
  </conditionalFormatting>
  <conditionalFormatting sqref="P52 N52">
    <cfRule type="cellIs" dxfId="72" priority="10" operator="equal">
      <formula>"x"</formula>
    </cfRule>
  </conditionalFormatting>
  <conditionalFormatting sqref="D38">
    <cfRule type="cellIs" dxfId="71" priority="14" operator="equal">
      <formula>"x"</formula>
    </cfRule>
  </conditionalFormatting>
  <conditionalFormatting sqref="P38 N38 L38 J38 H38 F38">
    <cfRule type="cellIs" dxfId="70" priority="13" operator="equal">
      <formula>"x"</formula>
    </cfRule>
  </conditionalFormatting>
  <conditionalFormatting sqref="D45">
    <cfRule type="cellIs" dxfId="69" priority="12" operator="equal">
      <formula>"x"</formula>
    </cfRule>
  </conditionalFormatting>
  <conditionalFormatting sqref="P45 N45 L45 J45 H45 F45">
    <cfRule type="cellIs" dxfId="68" priority="11" operator="equal">
      <formula>"x"</formula>
    </cfRule>
  </conditionalFormatting>
  <conditionalFormatting sqref="D61">
    <cfRule type="cellIs" dxfId="67" priority="9" operator="equal">
      <formula>"x"</formula>
    </cfRule>
  </conditionalFormatting>
  <conditionalFormatting sqref="P61 N61 L61 J61 H61 F61">
    <cfRule type="cellIs" dxfId="66" priority="8" operator="equal">
      <formula>"x"</formula>
    </cfRule>
  </conditionalFormatting>
  <conditionalFormatting sqref="P68 N68 L68 J68 H68 F68">
    <cfRule type="cellIs" dxfId="65" priority="7" operator="equal">
      <formula>"x"</formula>
    </cfRule>
  </conditionalFormatting>
  <conditionalFormatting sqref="D75">
    <cfRule type="cellIs" dxfId="64" priority="6" operator="equal">
      <formula>"x"</formula>
    </cfRule>
  </conditionalFormatting>
  <conditionalFormatting sqref="P75 N75 L75 J75 H75 F75">
    <cfRule type="cellIs" dxfId="63" priority="5" operator="equal">
      <formula>"x"</formula>
    </cfRule>
  </conditionalFormatting>
  <conditionalFormatting sqref="D31">
    <cfRule type="cellIs" dxfId="62" priority="4" operator="equal">
      <formula>"x"</formula>
    </cfRule>
  </conditionalFormatting>
  <conditionalFormatting sqref="D68">
    <cfRule type="cellIs" dxfId="61" priority="3" operator="equal">
      <formula>"x"</formula>
    </cfRule>
  </conditionalFormatting>
  <conditionalFormatting sqref="L52 J52 H52 F52">
    <cfRule type="cellIs" dxfId="60" priority="1" operator="equal">
      <formula>"x"</formula>
    </cfRule>
  </conditionalFormatting>
  <conditionalFormatting sqref="D52">
    <cfRule type="cellIs" dxfId="59" priority="2" operator="equal">
      <formula>"x"</formula>
    </cfRule>
  </conditionalFormatting>
  <printOptions horizontalCentered="1"/>
  <pageMargins left="0" right="0" top="0.39370078740157483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zoomScale="72" zoomScaleNormal="72" zoomScaleSheetLayoutView="55" workbookViewId="0">
      <pane xSplit="3" ySplit="3" topLeftCell="D21" activePane="bottomRight" state="frozen"/>
      <selection activeCell="J58" sqref="J58"/>
      <selection pane="topRight" activeCell="J58" sqref="J58"/>
      <selection pane="bottomLeft" activeCell="J58" sqref="J58"/>
      <selection pane="bottomRight" activeCell="H75" sqref="H75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4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[1]A3!B6</f>
        <v>4</v>
      </c>
      <c r="C6" s="138"/>
      <c r="D6" s="137">
        <f>'Ki-2'!D6+7</f>
        <v>44585</v>
      </c>
      <c r="E6" s="162">
        <f>D6+4</f>
        <v>44589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VLOOKUP($A$7,[1]A3!$A$7:$P$7,D1,FALSE)</f>
        <v>0</v>
      </c>
      <c r="E7" s="133"/>
      <c r="F7" s="132">
        <f>VLOOKUP($A$7,[1]A3!$A$7:$P$7,F1,FALSE)</f>
        <v>0</v>
      </c>
      <c r="G7" s="132"/>
      <c r="H7" s="132">
        <f>VLOOKUP($A$7,[1]A3!$A$7:$P$7,H1,FALSE)</f>
        <v>0</v>
      </c>
      <c r="I7" s="132"/>
      <c r="J7" s="132">
        <f>VLOOKUP($A$7,[1]A3!$A$7:$P$7,J1,FALSE)</f>
        <v>0</v>
      </c>
      <c r="K7" s="132"/>
      <c r="L7" s="132">
        <f>VLOOKUP($A$7,[1]A3!$A$7:$P$7,L1,FALSE)</f>
        <v>0</v>
      </c>
      <c r="M7" s="132"/>
      <c r="N7" s="132">
        <f>VLOOKUP($A$7,[1]A3!$A$7:$P$7,N1,FALSE)</f>
        <v>0</v>
      </c>
      <c r="O7" s="132">
        <f>VLOOKUP($A$7,[1]A3!$A$7:$P$7,O1,FALSE)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IF(D$68="X","",IF(D$75="X","",VLOOKUP($A9,[1]A3!$A$2:$P$68,D$1,FALSE)))</f>
        <v xml:space="preserve">Tomatensuppe </v>
      </c>
      <c r="E9" s="107" t="str">
        <f>IF(D$68="X","",IF(D$75="X","",VLOOKUP($A9,[1]A3!$A$2:$P$68,E$1,FALSE)))</f>
        <v>A,G,L</v>
      </c>
      <c r="F9" s="108" t="str">
        <f>IF(F$68="X","",IF(F$75="X","",VLOOKUP($A9,[1]A3!$A$2:$P$68,F$1,FALSE)))</f>
        <v>Klare Suppe</v>
      </c>
      <c r="G9" s="107" t="str">
        <f>IF(F$68="X","",IF(F$75="X","",VLOOKUP($A9,[1]A3!$A$2:$P$68,G$1,FALSE)))</f>
        <v>L</v>
      </c>
      <c r="H9" s="108" t="str">
        <f>IF(H$68="X","",IF(H$75="X","",VLOOKUP($A9,[1]A3!$A$2:$P$68,H$1,FALSE)))</f>
        <v>Kohlrabicremesuppe</v>
      </c>
      <c r="I9" s="107" t="str">
        <f>IF(H$68="X","",IF(H$75="X","",VLOOKUP($A9,[1]A3!$A$2:$P$68,I$1,FALSE)))</f>
        <v>A,G,L</v>
      </c>
      <c r="J9" s="108" t="str">
        <f>IF(J$68="X","",IF(J$75="X","",VLOOKUP($A9,[1]A3!$A$2:$P$68,J$1,FALSE)))</f>
        <v xml:space="preserve">Rindsuppe </v>
      </c>
      <c r="K9" s="107" t="str">
        <f>IF(J$68="X","",IF(J$75="X","",VLOOKUP($A9,[1]A3!$A$2:$P$68,K$1,FALSE)))</f>
        <v>L</v>
      </c>
      <c r="L9" s="108" t="str">
        <f>IF(L$68="X","",IF(L$75="X","",VLOOKUP($A9,[1]A3!$A$2:$P$68,L$1,FALSE)))</f>
        <v/>
      </c>
      <c r="M9" s="107" t="str">
        <f>IF(L$68="X","",IF(L$75="X","",VLOOKUP($A9,[1]A3!$A$2:$P$68,M$1,FALSE)))</f>
        <v/>
      </c>
      <c r="N9" s="104" t="str">
        <f>VLOOKUP($A9,[1]A3!$A$2:$P$68,N$1,FALSE)</f>
        <v>Selleriecremesuppe</v>
      </c>
      <c r="O9" s="102" t="str">
        <f>VLOOKUP($A9,[1]A3!$A$2:$P$68,O$1,FALSE)</f>
        <v>A,G,L</v>
      </c>
      <c r="P9" s="103" t="str">
        <f>VLOOKUP($A9,[1]A3!$A$2:$P$68,P$1,FALSE)</f>
        <v xml:space="preserve">Rindsuppe </v>
      </c>
      <c r="Q9" s="102" t="str">
        <f>VLOOKUP($A9,[1]A3!$A$2:$P$68,Q$1,FALSE)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 t="str">
        <f>IF(D$68="X","",IF(D$75="X","",VLOOKUP($A10,[1]A3!$A$2:$P$68,D$1,FALSE)))</f>
        <v xml:space="preserve">mit Reis </v>
      </c>
      <c r="E10" s="100">
        <f>IF(D$68="X","",IF(D$75="X","",VLOOKUP($A10,[1]A3!$A$2:$P$68,E$1,FALSE)))</f>
        <v>0</v>
      </c>
      <c r="F10" s="101" t="str">
        <f>IF(F$68="X","",IF(F$75="X","",VLOOKUP($A10,[1]A3!$A$2:$P$68,F$1,FALSE)))</f>
        <v xml:space="preserve">mit Einlage </v>
      </c>
      <c r="G10" s="100" t="str">
        <f>IF(F$68="X","",IF(F$75="X","",VLOOKUP($A10,[1]A3!$A$2:$P$68,G$1,FALSE)))</f>
        <v>A,G,L</v>
      </c>
      <c r="H10" s="101">
        <f>IF(H$68="X","",IF(H$75="X","",VLOOKUP($A10,[1]A3!$A$2:$P$68,H$1,FALSE)))</f>
        <v>0</v>
      </c>
      <c r="I10" s="100">
        <f>IF(H$68="X","",IF(H$75="X","",VLOOKUP($A10,[1]A3!$A$2:$P$68,I$1,FALSE)))</f>
        <v>0</v>
      </c>
      <c r="J10" s="101" t="str">
        <f>IF(J$68="X","",IF(J$75="X","",VLOOKUP($A10,[1]A3!$A$2:$P$68,J$1,FALSE)))</f>
        <v>mit Buchstaben</v>
      </c>
      <c r="K10" s="100" t="str">
        <f>IF(J$68="X","",IF(J$75="X","",VLOOKUP($A10,[1]A3!$A$2:$P$68,K$1,FALSE)))</f>
        <v>A,C,G</v>
      </c>
      <c r="L10" s="101" t="str">
        <f>IF(L$68="X","",IF(L$75="X","",VLOOKUP($A10,[1]A3!$A$2:$P$68,L$1,FALSE)))</f>
        <v/>
      </c>
      <c r="M10" s="100" t="str">
        <f>IF(L$68="X","",IF(L$75="X","",VLOOKUP($A10,[1]A3!$A$2:$P$68,M$1,FALSE)))</f>
        <v/>
      </c>
      <c r="N10" s="97">
        <f>VLOOKUP($A10,[1]A3!$A$2:$P$68,N$1,FALSE)</f>
        <v>0</v>
      </c>
      <c r="O10" s="95">
        <f>VLOOKUP($A10,[1]A3!$A$2:$P$68,O$1,FALSE)</f>
        <v>0</v>
      </c>
      <c r="P10" s="96" t="str">
        <f>VLOOKUP($A10,[1]A3!$A$2:$P$68,P$1,FALSE)</f>
        <v>mit Frittaten</v>
      </c>
      <c r="Q10" s="95" t="str">
        <f>VLOOKUP($A10,[1]A3!$A$2:$P$68,Q$1,FALSE)</f>
        <v>A,C,G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58" t="str">
        <f>VLOOKUP($A11,[1]A3!$A$2:$P$68,D$1,FALSE)</f>
        <v>887 kJ / 212 kcal</v>
      </c>
      <c r="E11" s="159">
        <f>VLOOKUP($A11,[1]A3!$A$2:$P$68,E$1,FALSE)</f>
        <v>0</v>
      </c>
      <c r="F11" s="158" t="str">
        <f>VLOOKUP($A11,[1]A3!$A$2:$P$68,F$1,FALSE)</f>
        <v>887 kJ / 212 kcal</v>
      </c>
      <c r="G11" s="159">
        <f>VLOOKUP($A11,[1]A3!$A$2:$P$68,G$1,FALSE)</f>
        <v>0</v>
      </c>
      <c r="H11" s="158">
        <f>VLOOKUP($A11,[1]A3!$A$2:$P$68,H$1,FALSE)</f>
        <v>0</v>
      </c>
      <c r="I11" s="159">
        <f>VLOOKUP($A11,[1]A3!$A$2:$P$68,I$1,FALSE)</f>
        <v>0</v>
      </c>
      <c r="J11" s="158" t="str">
        <f>VLOOKUP($A11,[1]A3!$A$2:$P$68,J$1,FALSE)</f>
        <v xml:space="preserve">628 kJ / 150 kcal </v>
      </c>
      <c r="K11" s="159">
        <f>VLOOKUP($A11,[1]A3!$A$2:$P$68,K$1,FALSE)</f>
        <v>0</v>
      </c>
      <c r="L11" s="158">
        <f>VLOOKUP($A11,[1]A3!$A$2:$P$68,L$1,FALSE)</f>
        <v>0</v>
      </c>
      <c r="M11" s="126">
        <f>VLOOKUP($A11,[1]A3!$A$2:$P$68,M$1,FALSE)</f>
        <v>0</v>
      </c>
      <c r="N11" s="11" t="str">
        <f>VLOOKUP($A11,[1]A3!$A$2:$P$68,N$1,FALSE)</f>
        <v>461 kJ, 110 kcal</v>
      </c>
      <c r="O11" s="10">
        <f>VLOOKUP($A11,[1]A3!$A$2:$P$68,O$1,FALSE)</f>
        <v>0</v>
      </c>
      <c r="P11" s="11" t="str">
        <f>VLOOKUP($A11,[1]A3!$A$2:$P$68,P$1,FALSE)</f>
        <v>795 kJ / 190 kcal</v>
      </c>
      <c r="Q11" s="10">
        <f>VLOOKUP($A11,[1]A3!$A$2:$P$68,Q$1,FALSE)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>Hühnerragout mit</v>
      </c>
      <c r="E13" s="105" t="str">
        <f>IF(D$52="x",E54,IF(D$31="x",E33,IF(D$45="x",E47,"")))</f>
        <v>A, L</v>
      </c>
      <c r="F13" s="106" t="str">
        <f>IF(F$52="x",F54,IF(F$31="x",F33,IF(F$45="x",F47,)))</f>
        <v xml:space="preserve">Spiralen </v>
      </c>
      <c r="G13" s="105" t="str">
        <f>IF(F$52="x",G54,IF(F$31="x",G33,IF(F$45="x",G47,"")))</f>
        <v>A</v>
      </c>
      <c r="H13" s="106" t="str">
        <f>IF(H$52="x",H54,IF(H$31="x",H33,IF(H$45="x",H47,)))</f>
        <v>Kaiserschmarren</v>
      </c>
      <c r="I13" s="105" t="str">
        <f>IF(H$52="x",I54,IF(H$31="x",I33,IF(H$45="x",I47,"")))</f>
        <v>A,C,G</v>
      </c>
      <c r="J13" s="106" t="str">
        <f>IF(J$52="x",J54,IF(J$31="x",J33,IF(J$45="x",J47,)))</f>
        <v>Fleckerl mit Ei</v>
      </c>
      <c r="K13" s="105" t="str">
        <f>IF(J$52="x",K54,IF(J$31="x",K33,IF(J$45="x",K47,"")))</f>
        <v>A,C,L</v>
      </c>
      <c r="L13" s="106" t="str">
        <f>IF(L$52="x",L54,IF(L$31="x",L33,IF(L$45="x",L47,)))</f>
        <v xml:space="preserve">Fischstäbchen </v>
      </c>
      <c r="M13" s="105" t="str">
        <f>IF(L$52="x",M54,IF(L$31="x",M33,IF(L$45="x",M47,"")))</f>
        <v>A,C,D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 xml:space="preserve">Letschobraten </v>
      </c>
      <c r="Q13" s="123">
        <f>IF(Q$32="x",Q33,IF(#REF!="x",#REF!,IF(#REF!="x",#REF!,"")))</f>
        <v>0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>Gemüse</v>
      </c>
      <c r="E14" s="121" t="str">
        <f>IF(D$52="x",E55,IF(D$31="x",E34,IF(D$45="x",E48,"")))</f>
        <v>L</v>
      </c>
      <c r="F14" s="122" t="str">
        <f>IF(F$52="x",F55,IF(F$31="x",F34,IF(F$45="x",F48,)))</f>
        <v>mit Gemüsebolognese</v>
      </c>
      <c r="G14" s="121">
        <f>IF(F$52="x",G55,IF(F$31="x",G34,IF(F$45="x",G48,"")))</f>
        <v>0</v>
      </c>
      <c r="H14" s="122" t="str">
        <f>IF(H$52="x",H55,IF(H$31="x",H34,IF(H$45="x",H48,)))</f>
        <v>mit Zwetschkenröster</v>
      </c>
      <c r="I14" s="121">
        <f>IF(H$52="x",I55,IF(H$31="x",I34,IF(H$45="x",I48,"")))</f>
        <v>0</v>
      </c>
      <c r="J14" s="122" t="str">
        <f>IF(J$52="x",J55,IF(J$31="x",J34,IF(J$45="x",J48,)))</f>
        <v>mit frischem</v>
      </c>
      <c r="K14" s="121">
        <f>IF(J$52="x",K55,IF(J$31="x",K34,IF(J$45="x",K48,"")))</f>
        <v>0</v>
      </c>
      <c r="L14" s="122" t="str">
        <f>IF(L$52="x",L55,IF(L$31="x",L34,IF(L$45="x",L48,)))</f>
        <v xml:space="preserve">mit Reis </v>
      </c>
      <c r="M14" s="121" t="str">
        <f>IF(L$52="x",M55,IF(L$31="x",M34,IF(L$45="x",M48,"")))</f>
        <v>L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>mit Nockerl</v>
      </c>
      <c r="Q14" s="17" t="str">
        <f>IF(Q$32="x",Q34,IF(#REF!="x",#REF!,IF(#REF!="x",#REF!,"")))</f>
        <v>A,C,G</v>
      </c>
      <c r="R14" s="86"/>
      <c r="T14" s="2"/>
    </row>
    <row r="15" spans="1:20" ht="16.5" customHeight="1">
      <c r="A15" s="14"/>
      <c r="B15" s="167"/>
      <c r="C15" s="109"/>
      <c r="D15" s="122" t="str">
        <f>IF(D$52="x",D56,IF(D$31="x",D35,IF(D$45="x",D49,)))</f>
        <v>dazu Penne</v>
      </c>
      <c r="E15" s="121" t="str">
        <f>IF(D$52="x",E56,IF(D$31="x",E35,IF(D$45="x",E49,"")))</f>
        <v>A,C</v>
      </c>
      <c r="F15" s="122" t="str">
        <f>IF(F$52="x",F56,IF(F$31="x",F35,IF(F$45="x",F49,)))</f>
        <v>mit Blattsalat</v>
      </c>
      <c r="G15" s="121" t="str">
        <f>IF(F$52="x",G56,IF(F$31="x",G35,IF(F$45="x",G49,"")))</f>
        <v>O</v>
      </c>
      <c r="H15" s="122">
        <f>IF(H$52="x",H56,IF(H$31="x",H35,IF(H$45="x",H49,)))</f>
        <v>0</v>
      </c>
      <c r="I15" s="121">
        <f>IF(H$52="x",I56,IF(H$31="x",I35,IF(H$45="x",I49,"")))</f>
        <v>0</v>
      </c>
      <c r="J15" s="122" t="str">
        <f>IF(J$52="x",J56,IF(J$31="x",J35,IF(J$45="x",J49,)))</f>
        <v>Schnittlauch</v>
      </c>
      <c r="K15" s="121">
        <f>IF(J$52="x",K56,IF(J$31="x",K35,IF(J$45="x",K49,"")))</f>
        <v>0</v>
      </c>
      <c r="L15" s="122" t="str">
        <f>IF(L$52="x",L56,IF(L$31="x",L35,IF(L$45="x",L49,)))</f>
        <v xml:space="preserve">und buntem Blattsalat </v>
      </c>
      <c r="M15" s="121" t="str">
        <f>IF(L$52="x",M56,IF(L$31="x",M35,IF(L$45="x",M49,"")))</f>
        <v>O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Salat </v>
      </c>
      <c r="Q15" s="17">
        <f>IF(Q$32="x",Q35,IF(#REF!="x",#REF!,IF(#REF!="x",#REF!,"")))</f>
        <v>0</v>
      </c>
      <c r="R15" s="86"/>
      <c r="T15" s="2"/>
    </row>
    <row r="16" spans="1:20" ht="16.5" customHeight="1">
      <c r="A16" s="14"/>
      <c r="B16" s="167"/>
      <c r="C16" s="109"/>
      <c r="D16" s="99" t="str">
        <f>IF(D$52="x",D57,IF(D$31="x",D36,IF(D$45="x",D50,)))</f>
        <v>und Chinakohlsalat</v>
      </c>
      <c r="E16" s="120">
        <f>IF(D$52="x",E57,IF(D$31="x",E36,IF(D$45="x",E50,"")))</f>
        <v>0</v>
      </c>
      <c r="F16" s="99">
        <f>IF(F$52="x",F57,IF(F$31="x",F36,IF(F$45="x",F50,)))</f>
        <v>0</v>
      </c>
      <c r="G16" s="120">
        <f>IF(F$52="x",G57,IF(F$31="x",G36,IF(F$45="x",G50,"")))</f>
        <v>0</v>
      </c>
      <c r="H16" s="99">
        <f>IF(H$52="x",H57,IF(H$31="x",H36,IF(H$45="x",H50,)))</f>
        <v>0</v>
      </c>
      <c r="I16" s="120">
        <f>IF(H$52="x",I57,IF(H$31="x",I36,IF(H$45="x",I50,"")))</f>
        <v>0</v>
      </c>
      <c r="J16" s="99" t="str">
        <f>IF(J$52="x",J57,IF(J$31="x",J36,IF(J$45="x",J50,)))</f>
        <v>und Salat</v>
      </c>
      <c r="K16" s="120" t="str">
        <f>IF(J$52="x",K57,IF(J$31="x",K36,IF(J$45="x",K50,"")))</f>
        <v>O</v>
      </c>
      <c r="L16" s="99">
        <f>IF(L$52="x",L57,IF(L$31="x",L36,IF(L$45="x",L50,)))</f>
        <v>0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56" t="str">
        <f>IF(D$31="x",D37,IF(#REF!="x",#REF!,IF(#REF!="x",#REF!,"")))</f>
        <v>2805 kJ, 670 kcal</v>
      </c>
      <c r="E17" s="157">
        <f>IF(E$32="x",E37,IF(#REF!="x",#REF!,IF(#REF!="x",#REF!,"")))</f>
        <v>0</v>
      </c>
      <c r="F17" s="156" t="e">
        <f>IF(F$31="x",F37,IF(#REF!="x",#REF!,IF(#REF!="x",#REF!,"")))</f>
        <v>#REF!</v>
      </c>
      <c r="G17" s="157" t="e">
        <f>IF(G$32="x",G37,IF(#REF!="x",#REF!,IF(#REF!="x",#REF!,"")))</f>
        <v>#REF!</v>
      </c>
      <c r="H17" s="156" t="e">
        <f>IF(H$31="x",H37,IF(#REF!="x",#REF!,IF(#REF!="x",#REF!,"")))</f>
        <v>#REF!</v>
      </c>
      <c r="I17" s="157" t="e">
        <f>IF(I$32="x",I37,IF(#REF!="x",#REF!,IF(#REF!="x",#REF!,"")))</f>
        <v>#REF!</v>
      </c>
      <c r="J17" s="156" t="e">
        <f>IF(J$31="x",J37,IF(#REF!="x",#REF!,IF(#REF!="x",#REF!,"")))</f>
        <v>#REF!</v>
      </c>
      <c r="K17" s="157" t="e">
        <f>IF(K$32="x",K37,IF(#REF!="x",#REF!,IF(#REF!="x",#REF!,"")))</f>
        <v>#REF!</v>
      </c>
      <c r="L17" s="156" t="str">
        <f>IF(L$31="x",L37,IF(#REF!="x",#REF!,IF(#REF!="x",#REF!,"")))</f>
        <v>2847 kJ, 680 kcal</v>
      </c>
      <c r="M17" s="117">
        <f>IF(M$32="x",M37,IF(#REF!="x",#REF!,IF(#REF!="x",#REF!,"")))</f>
        <v>0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3264kJ, 780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/>
      </c>
      <c r="E18" s="10" t="str">
        <f>IF(E$39="x",E44,IF(E$46="x",E51,IF(E$53="x",E58,"")))</f>
        <v/>
      </c>
      <c r="F18" s="11" t="str">
        <f>IF(F$38="x",F44,IF(F$45="x",F51,IF(F$52="x",F58,"")))</f>
        <v>2428 kJ, 580 kcal</v>
      </c>
      <c r="G18" s="10">
        <f>IF(G$39="x",G44,IF(G$46="x",G51,IF(G$53="x",G58,"")))</f>
        <v>0</v>
      </c>
      <c r="H18" s="11" t="str">
        <f>IF(H$38="x",H44,IF(H$45="x",H51,IF(H$52="x",H58,"")))</f>
        <v>2303 kJ, 550 kcal</v>
      </c>
      <c r="I18" s="10">
        <f>IF(I$39="x",I44,IF(I$46="x",I51,IF(I$53="x",I58,"")))</f>
        <v>0</v>
      </c>
      <c r="J18" s="11" t="str">
        <f>IF(J$38="x",J44,IF(J$45="x",J51,IF(J$52="x",J58,"")))</f>
        <v>1842 kJ, 440 kcal</v>
      </c>
      <c r="K18" s="10">
        <f>IF(K$39="x",K44,IF(K$46="x",K51,IF(K$53="x",K58,"")))</f>
        <v>0</v>
      </c>
      <c r="L18" s="11" t="str">
        <f>IF(L$38="x",L44,IF(L$45="x",L51,IF(L$52="x",L58,"")))</f>
        <v/>
      </c>
      <c r="M18" s="10" t="str">
        <f>IF(M$39="x",M44,IF(M$46="x",M51,IF(M$53="x",M58,"")))</f>
        <v/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/>
      </c>
      <c r="I20" s="107" t="str">
        <f>IF(H$68="X",I70,IF(H$75="X",I77,""))</f>
        <v/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 xml:space="preserve">Sacherschnitte </v>
      </c>
      <c r="M20" s="105" t="str">
        <f>IF(L$68="X",M70,IF(L$75="X",M77,""))</f>
        <v>A.C.G</v>
      </c>
      <c r="N20" s="104" t="str">
        <f>VLOOKUP($A20,[1]A3!$A$2:$P$68,N$1,FALSE)</f>
        <v>Selleriecremesuppe</v>
      </c>
      <c r="O20" s="102" t="str">
        <f>VLOOKUP($A20,[1]A3!$A$2:$P$68,O$1,FALSE)</f>
        <v>A,G,L</v>
      </c>
      <c r="P20" s="103" t="str">
        <f>VLOOKUP($A20,[1]A3!$A$2:$P$68,P$1,FALSE)</f>
        <v xml:space="preserve">Rindsuppe </v>
      </c>
      <c r="Q20" s="102" t="str">
        <f>VLOOKUP($A20,[1]A3!$A$2:$P$68,Q$1,FALSE)</f>
        <v>L</v>
      </c>
      <c r="R20" s="155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>
        <f>VLOOKUP($A21,[1]A3!$A$2:$P$68,N$1,FALSE)</f>
        <v>0</v>
      </c>
      <c r="O21" s="95">
        <f>VLOOKUP($A21,[1]A3!$A$2:$P$68,O$1,FALSE)</f>
        <v>0</v>
      </c>
      <c r="P21" s="96" t="str">
        <f>VLOOKUP($A21,[1]A3!$A$2:$P$68,P$1,FALSE)</f>
        <v>mit Frittaten</v>
      </c>
      <c r="Q21" s="95" t="str">
        <f>VLOOKUP($A21,[1]A3!$A$2:$P$68,Q$1,FALSE)</f>
        <v>A,C,G</v>
      </c>
      <c r="R21" s="155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[1]A3!B73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4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 t="s">
        <v>3</v>
      </c>
      <c r="E31" s="31"/>
      <c r="F31" s="29"/>
      <c r="G31" s="62"/>
      <c r="H31" s="29"/>
      <c r="I31" s="62"/>
      <c r="J31" s="29"/>
      <c r="K31" s="61"/>
      <c r="L31" s="29" t="s">
        <v>3</v>
      </c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 t="str">
        <f>D31</f>
        <v>x</v>
      </c>
      <c r="F32" s="24"/>
      <c r="G32" s="23">
        <f>F31</f>
        <v>0</v>
      </c>
      <c r="H32" s="24"/>
      <c r="I32" s="23">
        <f>H31</f>
        <v>0</v>
      </c>
      <c r="J32" s="24"/>
      <c r="K32" s="23">
        <f>J31</f>
        <v>0</v>
      </c>
      <c r="L32" s="24"/>
      <c r="M32" s="23" t="str">
        <f>L31</f>
        <v>x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VLOOKUP($A33,[1]A3!$A$2:$P$68,D$1,FALSE)</f>
        <v>Hühnerragout mit</v>
      </c>
      <c r="E33" s="17" t="str">
        <f>VLOOKUP($A33,[1]A3!$A$2:$P$68,E$1,FALSE)</f>
        <v>A, L</v>
      </c>
      <c r="F33" s="18" t="str">
        <f>VLOOKUP($A33,[1]A3!$A$2:$P$68,F$1,FALSE)</f>
        <v>Kümmelbraten</v>
      </c>
      <c r="G33" s="17">
        <f>VLOOKUP($A33,[1]A3!$A$2:$P$68,G$1,FALSE)</f>
        <v>0</v>
      </c>
      <c r="H33" s="18" t="str">
        <f>VLOOKUP($A33,[1]A3!$A$2:$P$68,H$1,FALSE)</f>
        <v>Schweinspörkelt</v>
      </c>
      <c r="I33" s="17" t="str">
        <f>VLOOKUP($A33,[1]A3!$A$2:$P$68,I$1,FALSE)</f>
        <v>A,G</v>
      </c>
      <c r="J33" s="18" t="str">
        <f>VLOOKUP($A33,[1]A3!$A$2:$P$68,J$1,FALSE)</f>
        <v xml:space="preserve">Beuschl </v>
      </c>
      <c r="K33" s="17" t="str">
        <f>VLOOKUP($A33,[1]A3!$A$2:$P$68,K$1,FALSE)</f>
        <v>A</v>
      </c>
      <c r="L33" s="18" t="str">
        <f>VLOOKUP($A33,[1]A3!$A$2:$P$68,L$1,FALSE)</f>
        <v xml:space="preserve">Fischstäbchen </v>
      </c>
      <c r="M33" s="17" t="str">
        <f>VLOOKUP($A33,[1]A3!$A$2:$P$68,M$1,FALSE)</f>
        <v>A,C,D</v>
      </c>
      <c r="N33" s="18" t="str">
        <f>VLOOKUP($A33,[1]A3!$A$2:$P$68,N$1,FALSE)</f>
        <v>Blutwurst</v>
      </c>
      <c r="O33" s="17">
        <f>VLOOKUP($A33,[1]A3!$A$2:$P$68,O$1,FALSE)</f>
        <v>0</v>
      </c>
      <c r="P33" s="18" t="str">
        <f>VLOOKUP($A33,[1]A3!$A$2:$P$68,P$1,FALSE)</f>
        <v xml:space="preserve">Letschobraten </v>
      </c>
      <c r="Q33" s="17">
        <f>VLOOKUP($A33,[1]A3!$A$2:$P$68,Q$1,FALSE)</f>
        <v>0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VLOOKUP($A34,[1]A3!$A$2:$P$68,D$1,FALSE)</f>
        <v>Gemüse</v>
      </c>
      <c r="E34" s="17" t="str">
        <f>VLOOKUP($A34,[1]A3!$A$2:$P$68,E$1,FALSE)</f>
        <v>L</v>
      </c>
      <c r="F34" s="18" t="str">
        <f>VLOOKUP($A34,[1]A3!$A$2:$P$68,F$1,FALSE)</f>
        <v>mit Salzkartoffeln</v>
      </c>
      <c r="G34" s="17">
        <f>VLOOKUP($A34,[1]A3!$A$2:$P$68,G$1,FALSE)</f>
        <v>0</v>
      </c>
      <c r="H34" s="18" t="str">
        <f>VLOOKUP($A34,[1]A3!$A$2:$P$68,H$1,FALSE)</f>
        <v>mit Vollkornspätzle</v>
      </c>
      <c r="I34" s="17" t="str">
        <f>VLOOKUP($A34,[1]A3!$A$2:$P$68,I$1,FALSE)</f>
        <v>A,G,C</v>
      </c>
      <c r="J34" s="18" t="str">
        <f>VLOOKUP($A34,[1]A3!$A$2:$P$68,J$1,FALSE)</f>
        <v xml:space="preserve">mit </v>
      </c>
      <c r="K34" s="17" t="str">
        <f>VLOOKUP($A34,[1]A3!$A$2:$P$68,K$1,FALSE)</f>
        <v>A,G,F,L</v>
      </c>
      <c r="L34" s="18" t="str">
        <f>VLOOKUP($A34,[1]A3!$A$2:$P$68,L$1,FALSE)</f>
        <v xml:space="preserve">mit Reis </v>
      </c>
      <c r="M34" s="17" t="str">
        <f>VLOOKUP($A34,[1]A3!$A$2:$P$68,M$1,FALSE)</f>
        <v>L</v>
      </c>
      <c r="N34" s="18" t="str">
        <f>VLOOKUP($A34,[1]A3!$A$2:$P$68,N$1,FALSE)</f>
        <v>mit Sauerkraut</v>
      </c>
      <c r="O34" s="17" t="str">
        <f>VLOOKUP($A34,[1]A3!$A$2:$P$68,O$1,FALSE)</f>
        <v>L</v>
      </c>
      <c r="P34" s="18" t="str">
        <f>VLOOKUP($A34,[1]A3!$A$2:$P$68,P$1,FALSE)</f>
        <v>mit Nockerl</v>
      </c>
      <c r="Q34" s="17" t="str">
        <f>VLOOKUP($A34,[1]A3!$A$2:$P$68,Q$1,FALSE)</f>
        <v>A,C,G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 t="str">
        <f>VLOOKUP($A35,[1]A3!$A$2:$P$68,D$1,FALSE)</f>
        <v>dazu Penne</v>
      </c>
      <c r="E35" s="17" t="str">
        <f>VLOOKUP($A35,[1]A3!$A$2:$P$68,E$1,FALSE)</f>
        <v>A,C</v>
      </c>
      <c r="F35" s="18" t="str">
        <f>VLOOKUP($A35,[1]A3!$A$2:$P$68,F$1,FALSE)</f>
        <v>und Paradeiskraut</v>
      </c>
      <c r="G35" s="17">
        <f>VLOOKUP($A35,[1]A3!$A$2:$P$68,G$1,FALSE)</f>
        <v>0</v>
      </c>
      <c r="H35" s="18" t="str">
        <f>VLOOKUP($A35,[1]A3!$A$2:$P$68,H$1,FALSE)</f>
        <v xml:space="preserve">und Blattsalat </v>
      </c>
      <c r="I35" s="17" t="str">
        <f>VLOOKUP($A35,[1]A3!$A$2:$P$68,I$1,FALSE)</f>
        <v>O</v>
      </c>
      <c r="J35" s="18" t="str">
        <f>VLOOKUP($A35,[1]A3!$A$2:$P$68,J$1,FALSE)</f>
        <v>Serviettenschnitte</v>
      </c>
      <c r="K35" s="17">
        <f>VLOOKUP($A35,[1]A3!$A$2:$P$68,K$1,FALSE)</f>
        <v>0</v>
      </c>
      <c r="L35" s="18" t="str">
        <f>VLOOKUP($A35,[1]A3!$A$2:$P$68,L$1,FALSE)</f>
        <v xml:space="preserve">und buntem Blattsalat </v>
      </c>
      <c r="M35" s="17" t="str">
        <f>VLOOKUP($A35,[1]A3!$A$2:$P$68,M$1,FALSE)</f>
        <v>O</v>
      </c>
      <c r="N35" s="18" t="str">
        <f>VLOOKUP($A35,[1]A3!$A$2:$P$68,N$1,FALSE)</f>
        <v xml:space="preserve">und Semmelrolle </v>
      </c>
      <c r="O35" s="17">
        <f>VLOOKUP($A35,[1]A3!$A$2:$P$68,O$1,FALSE)</f>
        <v>0</v>
      </c>
      <c r="P35" s="18" t="str">
        <f>VLOOKUP($A35,[1]A3!$A$2:$P$68,P$1,FALSE)</f>
        <v xml:space="preserve">und Salat </v>
      </c>
      <c r="Q35" s="17">
        <f>VLOOKUP($A35,[1]A3!$A$2:$P$68,Q$1,FALSE)</f>
        <v>0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 t="str">
        <f>VLOOKUP($A36,[1]A3!$A$2:$P$68,D$1,FALSE)</f>
        <v>und Chinakohlsalat</v>
      </c>
      <c r="E36" s="17">
        <f>VLOOKUP($A36,[1]A3!$A$2:$P$68,E$1,FALSE)</f>
        <v>0</v>
      </c>
      <c r="F36" s="18">
        <f>VLOOKUP($A36,[1]A3!$A$2:$P$68,F$1,FALSE)</f>
        <v>0</v>
      </c>
      <c r="G36" s="17">
        <f>VLOOKUP($A36,[1]A3!$A$2:$P$68,G$1,FALSE)</f>
        <v>0</v>
      </c>
      <c r="H36" s="18">
        <f>VLOOKUP($A36,[1]A3!$A$2:$P$68,H$1,FALSE)</f>
        <v>0</v>
      </c>
      <c r="I36" s="17">
        <f>VLOOKUP($A36,[1]A3!$A$2:$P$68,I$1,FALSE)</f>
        <v>0</v>
      </c>
      <c r="J36" s="18">
        <f>VLOOKUP($A36,[1]A3!$A$2:$P$68,J$1,FALSE)</f>
        <v>0</v>
      </c>
      <c r="K36" s="17">
        <f>VLOOKUP($A36,[1]A3!$A$2:$P$68,K$1,FALSE)</f>
        <v>0</v>
      </c>
      <c r="L36" s="18">
        <f>VLOOKUP($A36,[1]A3!$A$2:$P$68,L$1,FALSE)</f>
        <v>0</v>
      </c>
      <c r="M36" s="17">
        <f>VLOOKUP($A36,[1]A3!$A$2:$P$68,M$1,FALSE)</f>
        <v>0</v>
      </c>
      <c r="N36" s="18">
        <f>VLOOKUP($A36,[1]A3!$A$2:$P$68,N$1,FALSE)</f>
        <v>0</v>
      </c>
      <c r="O36" s="17">
        <f>VLOOKUP($A36,[1]A3!$A$2:$P$68,O$1,FALSE)</f>
        <v>0</v>
      </c>
      <c r="P36" s="18">
        <f>VLOOKUP($A36,[1]A3!$A$2:$P$68,P$1,FALSE)</f>
        <v>0</v>
      </c>
      <c r="Q36" s="17">
        <f>VLOOKUP($A36,[1]A3!$A$2:$P$68,Q$1,FALSE)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VLOOKUP($A37,[1]A3!$A$2:$P$68,D$1,FALSE)</f>
        <v>2805 kJ, 670 kcal</v>
      </c>
      <c r="E37" s="10">
        <f>VLOOKUP($A37,[1]A3!$A$2:$P$68,E$1,FALSE)</f>
        <v>0</v>
      </c>
      <c r="F37" s="11" t="str">
        <f>VLOOKUP($A37,[1]A3!$A$2:$P$68,F$1,FALSE)</f>
        <v>2889 kJ / 690 kcal</v>
      </c>
      <c r="G37" s="10">
        <f>VLOOKUP($A37,[1]A3!$A$2:$P$68,G$1,FALSE)</f>
        <v>0</v>
      </c>
      <c r="H37" s="11" t="str">
        <f>VLOOKUP($A37,[1]A3!$A$2:$P$68,H$1,FALSE)</f>
        <v>2805 kJ / 670 kcal</v>
      </c>
      <c r="I37" s="10">
        <f>VLOOKUP($A37,[1]A3!$A$2:$P$68,I$1,FALSE)</f>
        <v>0</v>
      </c>
      <c r="J37" s="11" t="str">
        <f>VLOOKUP($A37,[1]A3!$A$2:$P$68,J$1,FALSE)</f>
        <v>2344 kJ/ 560 kcal</v>
      </c>
      <c r="K37" s="10">
        <f>VLOOKUP($A37,[1]A3!$A$2:$P$68,K$1,FALSE)</f>
        <v>0</v>
      </c>
      <c r="L37" s="11" t="str">
        <f>VLOOKUP($A37,[1]A3!$A$2:$P$68,L$1,FALSE)</f>
        <v>2847 kJ, 680 kcal</v>
      </c>
      <c r="M37" s="10">
        <f>VLOOKUP($A37,[1]A3!$A$2:$P$68,M$1,FALSE)</f>
        <v>0</v>
      </c>
      <c r="N37" s="11" t="str">
        <f>VLOOKUP($A37,[1]A3!$A$2:$P$68,N$1,FALSE)</f>
        <v>3391 kJ / 810 kcal</v>
      </c>
      <c r="O37" s="10">
        <f>VLOOKUP($A37,[1]A3!$A$2:$P$68,O$1,FALSE)</f>
        <v>0</v>
      </c>
      <c r="P37" s="11" t="str">
        <f>VLOOKUP($A37,[1]A3!$A$2:$P$68,P$1,FALSE)</f>
        <v>3264kJ, 780 kcal</v>
      </c>
      <c r="Q37" s="10">
        <f>VLOOKUP($A37,[1]A3!$A$2:$P$68,Q$1,FALSE)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VLOOKUP($A40,[1]A3!$A$2:$P$68,D$1,FALSE)</f>
        <v>Hühnerragout mit</v>
      </c>
      <c r="E40" s="17" t="str">
        <f>VLOOKUP($A40,[1]A3!$A$2:$P$68,E$1,FALSE)</f>
        <v>A, L</v>
      </c>
      <c r="F40" s="18" t="str">
        <f>VLOOKUP($A40,[1]A3!$A$2:$P$68,F$1,FALSE)</f>
        <v>Kümmelbraten</v>
      </c>
      <c r="G40" s="17">
        <f>VLOOKUP($A40,[1]A3!$A$2:$P$68,G$1,FALSE)</f>
        <v>0</v>
      </c>
      <c r="H40" s="18" t="str">
        <f>VLOOKUP($A40,[1]A3!$A$2:$P$68,H$1,FALSE)</f>
        <v>Schweinspörkelt</v>
      </c>
      <c r="I40" s="17" t="str">
        <f>VLOOKUP($A40,[1]A3!$A$2:$P$68,I$1,FALSE)</f>
        <v>A,G</v>
      </c>
      <c r="J40" s="18" t="str">
        <f>VLOOKUP($A40,[1]A3!$A$2:$P$68,J$1,FALSE)</f>
        <v xml:space="preserve">Beuschl </v>
      </c>
      <c r="K40" s="17" t="str">
        <f>VLOOKUP($A40,[1]A3!$A$2:$P$68,K$1,FALSE)</f>
        <v>A</v>
      </c>
      <c r="L40" s="18" t="str">
        <f>VLOOKUP($A40,[1]A3!$A$2:$P$68,L$1,FALSE)</f>
        <v xml:space="preserve">Fischstäbchen </v>
      </c>
      <c r="M40" s="17" t="str">
        <f>VLOOKUP($A40,[1]A3!$A$2:$P$68,M$1,FALSE)</f>
        <v>A,C,D</v>
      </c>
      <c r="N40" s="18" t="str">
        <f>VLOOKUP($A40,[1]A3!$A$2:$P$68,N$1,FALSE)</f>
        <v>Blutwurst</v>
      </c>
      <c r="O40" s="17">
        <f>VLOOKUP($A40,[1]A3!$A$2:$P$68,O$1,FALSE)</f>
        <v>0</v>
      </c>
      <c r="P40" s="18" t="str">
        <f>VLOOKUP($A40,[1]A3!$A$2:$P$68,P$1,FALSE)</f>
        <v xml:space="preserve">Letschobraten </v>
      </c>
      <c r="Q40" s="17">
        <f>VLOOKUP($A40,[1]A3!$A$2:$P$68,Q$1,FALSE)</f>
        <v>0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VLOOKUP($A41,[1]A3!$A$2:$P$68,D$1,FALSE)</f>
        <v>Gemüse</v>
      </c>
      <c r="E41" s="17" t="str">
        <f>VLOOKUP($A41,[1]A3!$A$2:$P$68,E$1,FALSE)</f>
        <v>L</v>
      </c>
      <c r="F41" s="18" t="str">
        <f>VLOOKUP($A41,[1]A3!$A$2:$P$68,F$1,FALSE)</f>
        <v>mit Salzkartoffeln</v>
      </c>
      <c r="G41" s="17">
        <f>VLOOKUP($A41,[1]A3!$A$2:$P$68,G$1,FALSE)</f>
        <v>0</v>
      </c>
      <c r="H41" s="18" t="str">
        <f>VLOOKUP($A41,[1]A3!$A$2:$P$68,H$1,FALSE)</f>
        <v>mit Vollkornspätzle</v>
      </c>
      <c r="I41" s="17" t="str">
        <f>VLOOKUP($A41,[1]A3!$A$2:$P$68,I$1,FALSE)</f>
        <v>A,G,C</v>
      </c>
      <c r="J41" s="18" t="str">
        <f>VLOOKUP($A41,[1]A3!$A$2:$P$68,J$1,FALSE)</f>
        <v xml:space="preserve">mit </v>
      </c>
      <c r="K41" s="17" t="str">
        <f>VLOOKUP($A41,[1]A3!$A$2:$P$68,K$1,FALSE)</f>
        <v>A,G,F,L</v>
      </c>
      <c r="L41" s="18" t="str">
        <f>VLOOKUP($A41,[1]A3!$A$2:$P$68,L$1,FALSE)</f>
        <v xml:space="preserve">mit Reis </v>
      </c>
      <c r="M41" s="17" t="str">
        <f>VLOOKUP($A41,[1]A3!$A$2:$P$68,M$1,FALSE)</f>
        <v>L</v>
      </c>
      <c r="N41" s="18" t="str">
        <f>VLOOKUP($A41,[1]A3!$A$2:$P$68,N$1,FALSE)</f>
        <v>mit Sauerkraut</v>
      </c>
      <c r="O41" s="17" t="str">
        <f>VLOOKUP($A41,[1]A3!$A$2:$P$68,O$1,FALSE)</f>
        <v>L</v>
      </c>
      <c r="P41" s="18" t="str">
        <f>VLOOKUP($A41,[1]A3!$A$2:$P$68,P$1,FALSE)</f>
        <v>mit Nockerl</v>
      </c>
      <c r="Q41" s="17" t="str">
        <f>VLOOKUP($A41,[1]A3!$A$2:$P$68,Q$1,FALSE)</f>
        <v>A,C,G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 t="str">
        <f>VLOOKUP($A42,[1]A3!$A$2:$P$68,D$1,FALSE)</f>
        <v>dazu Penne</v>
      </c>
      <c r="E42" s="17" t="str">
        <f>VLOOKUP($A42,[1]A3!$A$2:$P$68,E$1,FALSE)</f>
        <v>A,C</v>
      </c>
      <c r="F42" s="18" t="str">
        <f>VLOOKUP($A42,[1]A3!$A$2:$P$68,F$1,FALSE)</f>
        <v>und Paradeiskraut</v>
      </c>
      <c r="G42" s="17">
        <f>VLOOKUP($A42,[1]A3!$A$2:$P$68,G$1,FALSE)</f>
        <v>0</v>
      </c>
      <c r="H42" s="18" t="str">
        <f>VLOOKUP($A42,[1]A3!$A$2:$P$68,H$1,FALSE)</f>
        <v xml:space="preserve">und Blattsalat </v>
      </c>
      <c r="I42" s="17" t="str">
        <f>VLOOKUP($A42,[1]A3!$A$2:$P$68,I$1,FALSE)</f>
        <v>O</v>
      </c>
      <c r="J42" s="18" t="str">
        <f>VLOOKUP($A42,[1]A3!$A$2:$P$68,J$1,FALSE)</f>
        <v>Serviettenschnitte</v>
      </c>
      <c r="K42" s="17">
        <f>VLOOKUP($A42,[1]A3!$A$2:$P$68,K$1,FALSE)</f>
        <v>0</v>
      </c>
      <c r="L42" s="18" t="str">
        <f>VLOOKUP($A42,[1]A3!$A$2:$P$68,L$1,FALSE)</f>
        <v xml:space="preserve">und buntem Blattsalat </v>
      </c>
      <c r="M42" s="17" t="str">
        <f>VLOOKUP($A42,[1]A3!$A$2:$P$68,M$1,FALSE)</f>
        <v>O</v>
      </c>
      <c r="N42" s="18" t="str">
        <f>VLOOKUP($A42,[1]A3!$A$2:$P$68,N$1,FALSE)</f>
        <v xml:space="preserve">und Semmelrolle </v>
      </c>
      <c r="O42" s="17">
        <f>VLOOKUP($A42,[1]A3!$A$2:$P$68,O$1,FALSE)</f>
        <v>0</v>
      </c>
      <c r="P42" s="18" t="str">
        <f>VLOOKUP($A42,[1]A3!$A$2:$P$68,P$1,FALSE)</f>
        <v xml:space="preserve">und Salat </v>
      </c>
      <c r="Q42" s="17">
        <f>VLOOKUP($A42,[1]A3!$A$2:$P$68,Q$1,FALSE)</f>
        <v>0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 t="str">
        <f>VLOOKUP($A43,[1]A3!$A$2:$P$68,D$1,FALSE)</f>
        <v>und Chinakohlsalat</v>
      </c>
      <c r="E43" s="17">
        <f>VLOOKUP($A43,[1]A3!$A$2:$P$68,E$1,FALSE)</f>
        <v>0</v>
      </c>
      <c r="F43" s="18">
        <f>VLOOKUP($A43,[1]A3!$A$2:$P$68,F$1,FALSE)</f>
        <v>0</v>
      </c>
      <c r="G43" s="17">
        <f>VLOOKUP($A43,[1]A3!$A$2:$P$68,G$1,FALSE)</f>
        <v>0</v>
      </c>
      <c r="H43" s="18">
        <f>VLOOKUP($A43,[1]A3!$A$2:$P$68,H$1,FALSE)</f>
        <v>0</v>
      </c>
      <c r="I43" s="17">
        <f>VLOOKUP($A43,[1]A3!$A$2:$P$68,I$1,FALSE)</f>
        <v>0</v>
      </c>
      <c r="J43" s="18">
        <f>VLOOKUP($A43,[1]A3!$A$2:$P$68,J$1,FALSE)</f>
        <v>0</v>
      </c>
      <c r="K43" s="17">
        <f>VLOOKUP($A43,[1]A3!$A$2:$P$68,K$1,FALSE)</f>
        <v>0</v>
      </c>
      <c r="L43" s="18">
        <f>VLOOKUP($A43,[1]A3!$A$2:$P$68,L$1,FALSE)</f>
        <v>0</v>
      </c>
      <c r="M43" s="17">
        <f>VLOOKUP($A43,[1]A3!$A$2:$P$68,M$1,FALSE)</f>
        <v>0</v>
      </c>
      <c r="N43" s="18">
        <f>VLOOKUP($A43,[1]A3!$A$2:$P$68,N$1,FALSE)</f>
        <v>0</v>
      </c>
      <c r="O43" s="17">
        <f>VLOOKUP($A43,[1]A3!$A$2:$P$68,O$1,FALSE)</f>
        <v>0</v>
      </c>
      <c r="P43" s="18">
        <f>VLOOKUP($A43,[1]A3!$A$2:$P$68,P$1,FALSE)</f>
        <v>0</v>
      </c>
      <c r="Q43" s="17">
        <f>VLOOKUP($A43,[1]A3!$A$2:$P$68,Q$1,FALSE)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VLOOKUP($A44,[1]A3!$A$2:$P$68,D$1,FALSE)</f>
        <v>2805 kJ, 670 kcal</v>
      </c>
      <c r="E44" s="10">
        <f>VLOOKUP($A44,[1]A3!$A$2:$P$68,E$1,FALSE)</f>
        <v>0</v>
      </c>
      <c r="F44" s="11" t="str">
        <f>VLOOKUP($A44,[1]A3!$A$2:$P$68,F$1,FALSE)</f>
        <v>2889 kJ / 690 kcal</v>
      </c>
      <c r="G44" s="10">
        <f>VLOOKUP($A44,[1]A3!$A$2:$P$68,G$1,FALSE)</f>
        <v>0</v>
      </c>
      <c r="H44" s="11" t="str">
        <f>VLOOKUP($A44,[1]A3!$A$2:$P$68,H$1,FALSE)</f>
        <v>2805 kJ / 670 kcal</v>
      </c>
      <c r="I44" s="10">
        <f>VLOOKUP($A44,[1]A3!$A$2:$P$68,I$1,FALSE)</f>
        <v>0</v>
      </c>
      <c r="J44" s="11" t="str">
        <f>VLOOKUP($A44,[1]A3!$A$2:$P$68,J$1,FALSE)</f>
        <v>2344 kJ/ 560 kcal</v>
      </c>
      <c r="K44" s="10">
        <f>VLOOKUP($A44,[1]A3!$A$2:$P$68,K$1,FALSE)</f>
        <v>0</v>
      </c>
      <c r="L44" s="11" t="str">
        <f>VLOOKUP($A44,[1]A3!$A$2:$P$68,L$1,FALSE)</f>
        <v>2847 kJ, 680 kcal</v>
      </c>
      <c r="M44" s="10">
        <f>VLOOKUP($A44,[1]A3!$A$2:$P$68,M$1,FALSE)</f>
        <v>0</v>
      </c>
      <c r="N44" s="11" t="str">
        <f>VLOOKUP($A44,[1]A3!$A$2:$P$68,N$1,FALSE)</f>
        <v>3391 kJ / 810 kcal</v>
      </c>
      <c r="O44" s="10">
        <f>VLOOKUP($A44,[1]A3!$A$2:$P$68,O$1,FALSE)</f>
        <v>0</v>
      </c>
      <c r="P44" s="11" t="str">
        <f>VLOOKUP($A44,[1]A3!$A$2:$P$68,P$1,FALSE)</f>
        <v>3264kJ, 780 kcal</v>
      </c>
      <c r="Q44" s="10">
        <f>VLOOKUP($A44,[1]A3!$A$2:$P$68,Q$1,FALSE)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/>
      <c r="E45" s="31"/>
      <c r="F45" s="29" t="s">
        <v>3</v>
      </c>
      <c r="G45" s="30"/>
      <c r="H45" s="29" t="s">
        <v>3</v>
      </c>
      <c r="I45" s="30"/>
      <c r="J45" s="29" t="s">
        <v>3</v>
      </c>
      <c r="K45" s="28"/>
      <c r="L45" s="29"/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>
        <f>D45</f>
        <v>0</v>
      </c>
      <c r="F46" s="24"/>
      <c r="G46" s="23" t="str">
        <f>F45</f>
        <v>x</v>
      </c>
      <c r="H46" s="24"/>
      <c r="I46" s="23" t="str">
        <f>H45</f>
        <v>x</v>
      </c>
      <c r="J46" s="24"/>
      <c r="K46" s="23" t="str">
        <f>J45</f>
        <v>x</v>
      </c>
      <c r="L46" s="24"/>
      <c r="M46" s="23">
        <f>L45</f>
        <v>0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VLOOKUP($A47,[1]A3!$A$2:$P$68,D$1,FALSE)</f>
        <v>Topfenauflauf</v>
      </c>
      <c r="E47" s="17" t="str">
        <f>VLOOKUP($A47,[1]A3!$A$2:$P$68,E$1,FALSE)</f>
        <v>A,C,G</v>
      </c>
      <c r="F47" s="18" t="str">
        <f>VLOOKUP($A47,[1]A3!$A$2:$P$68,F$1,FALSE)</f>
        <v xml:space="preserve">Spiralen </v>
      </c>
      <c r="G47" s="17" t="str">
        <f>VLOOKUP($A47,[1]A3!$A$2:$P$68,G$1,FALSE)</f>
        <v>A</v>
      </c>
      <c r="H47" s="18" t="str">
        <f>VLOOKUP($A47,[1]A3!$A$2:$P$68,H$1,FALSE)</f>
        <v>Kaiserschmarren</v>
      </c>
      <c r="I47" s="17" t="str">
        <f>VLOOKUP($A47,[1]A3!$A$2:$P$68,I$1,FALSE)</f>
        <v>A,C,G</v>
      </c>
      <c r="J47" s="18" t="str">
        <f>VLOOKUP($A47,[1]A3!$A$2:$P$68,J$1,FALSE)</f>
        <v>Fleckerl mit Ei</v>
      </c>
      <c r="K47" s="17" t="str">
        <f>VLOOKUP($A47,[1]A3!$A$2:$P$68,K$1,FALSE)</f>
        <v>A,C,L</v>
      </c>
      <c r="L47" s="18" t="str">
        <f>VLOOKUP($A47,[1]A3!$A$2:$P$68,L$1,FALSE)</f>
        <v>Kartoffelstrudel</v>
      </c>
      <c r="M47" s="17" t="str">
        <f>VLOOKUP($A47,[1]A3!$A$2:$P$68,M$1,FALSE)</f>
        <v>A,C,G</v>
      </c>
      <c r="N47" s="18" t="str">
        <f>VLOOKUP($A47,[1]A3!$A$2:$P$68,N$1,FALSE)</f>
        <v xml:space="preserve">Palatschinken </v>
      </c>
      <c r="O47" s="17" t="str">
        <f>VLOOKUP($A47,[1]A3!$A$2:$P$68,O$1,FALSE)</f>
        <v>A,C,G</v>
      </c>
      <c r="P47" s="18" t="str">
        <f>VLOOKUP($A47,[1]A3!$A$2:$P$68,P$1,FALSE)</f>
        <v>Champignonsauce</v>
      </c>
      <c r="Q47" s="17" t="str">
        <f>VLOOKUP($A47,[1]A3!$A$2:$P$68,Q$1,FALSE)</f>
        <v>G,A,L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VLOOKUP($A48,[1]A3!$A$2:$P$68,D$1,FALSE)</f>
        <v>mit</v>
      </c>
      <c r="E48" s="17">
        <f>VLOOKUP($A48,[1]A3!$A$2:$P$68,E$1,FALSE)</f>
        <v>0</v>
      </c>
      <c r="F48" s="18" t="str">
        <f>VLOOKUP($A48,[1]A3!$A$2:$P$68,F$1,FALSE)</f>
        <v>mit Gemüsebolognese</v>
      </c>
      <c r="G48" s="17">
        <f>VLOOKUP($A48,[1]A3!$A$2:$P$68,G$1,FALSE)</f>
        <v>0</v>
      </c>
      <c r="H48" s="18" t="str">
        <f>VLOOKUP($A48,[1]A3!$A$2:$P$68,H$1,FALSE)</f>
        <v>mit Zwetschkenröster</v>
      </c>
      <c r="I48" s="17">
        <f>VLOOKUP($A48,[1]A3!$A$2:$P$68,I$1,FALSE)</f>
        <v>0</v>
      </c>
      <c r="J48" s="18" t="str">
        <f>VLOOKUP($A48,[1]A3!$A$2:$P$68,J$1,FALSE)</f>
        <v>mit frischem</v>
      </c>
      <c r="K48" s="17">
        <f>VLOOKUP($A48,[1]A3!$A$2:$P$68,K$1,FALSE)</f>
        <v>0</v>
      </c>
      <c r="L48" s="18" t="str">
        <f>VLOOKUP($A48,[1]A3!$A$2:$P$68,L$1,FALSE)</f>
        <v>mit</v>
      </c>
      <c r="M48" s="17">
        <f>VLOOKUP($A48,[1]A3!$A$2:$P$68,M$1,FALSE)</f>
        <v>0</v>
      </c>
      <c r="N48" s="18" t="str">
        <f>VLOOKUP($A48,[1]A3!$A$2:$P$68,N$1,FALSE)</f>
        <v>mit Marillenmarmelade</v>
      </c>
      <c r="O48" s="17">
        <f>VLOOKUP($A48,[1]A3!$A$2:$P$68,O$1,FALSE)</f>
        <v>0</v>
      </c>
      <c r="P48" s="18" t="str">
        <f>VLOOKUP($A48,[1]A3!$A$2:$P$68,P$1,FALSE)</f>
        <v>mit Serviettenknödel</v>
      </c>
      <c r="Q48" s="17" t="str">
        <f>VLOOKUP($A48,[1]A3!$A$2:$P$68,Q$1,FALSE)</f>
        <v>A,C,F,L,O,N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 t="str">
        <f>VLOOKUP($A49,[1]A3!$A$2:$P$68,D$1,FALSE)</f>
        <v>Beerensauce</v>
      </c>
      <c r="E49" s="17">
        <f>VLOOKUP($A49,[1]A3!$A$2:$P$68,E$1,FALSE)</f>
        <v>0</v>
      </c>
      <c r="F49" s="18" t="str">
        <f>VLOOKUP($A49,[1]A3!$A$2:$P$68,F$1,FALSE)</f>
        <v>mit Blattsalat</v>
      </c>
      <c r="G49" s="17" t="str">
        <f>VLOOKUP($A49,[1]A3!$A$2:$P$68,G$1,FALSE)</f>
        <v>O</v>
      </c>
      <c r="H49" s="18">
        <f>VLOOKUP($A49,[1]A3!$A$2:$P$68,H$1,FALSE)</f>
        <v>0</v>
      </c>
      <c r="I49" s="17">
        <f>VLOOKUP($A49,[1]A3!$A$2:$P$68,I$1,FALSE)</f>
        <v>0</v>
      </c>
      <c r="J49" s="18" t="str">
        <f>VLOOKUP($A49,[1]A3!$A$2:$P$68,J$1,FALSE)</f>
        <v>Schnittlauch</v>
      </c>
      <c r="K49" s="17">
        <f>VLOOKUP($A49,[1]A3!$A$2:$P$68,K$1,FALSE)</f>
        <v>0</v>
      </c>
      <c r="L49" s="18" t="str">
        <f>VLOOKUP($A49,[1]A3!$A$2:$P$68,L$1,FALSE)</f>
        <v>Kräuterdip</v>
      </c>
      <c r="M49" s="17" t="str">
        <f>VLOOKUP($A49,[1]A3!$A$2:$P$68,M$1,FALSE)</f>
        <v>G</v>
      </c>
      <c r="N49" s="18" t="str">
        <f>VLOOKUP($A49,[1]A3!$A$2:$P$68,N$1,FALSE)</f>
        <v xml:space="preserve">und Kompott </v>
      </c>
      <c r="O49" s="17">
        <f>VLOOKUP($A49,[1]A3!$A$2:$P$68,O$1,FALSE)</f>
        <v>0</v>
      </c>
      <c r="P49" s="18" t="str">
        <f>VLOOKUP($A49,[1]A3!$A$2:$P$68,P$1,FALSE)</f>
        <v>und Spiralen</v>
      </c>
      <c r="Q49" s="17">
        <f>VLOOKUP($A49,[1]A3!$A$2:$P$68,Q$1,FALSE)</f>
        <v>0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VLOOKUP($A50,[1]A3!$A$2:$P$68,D$1,FALSE)</f>
        <v>0</v>
      </c>
      <c r="E50" s="15">
        <f>VLOOKUP($A50,[1]A3!$A$2:$P$68,E$1,FALSE)</f>
        <v>0</v>
      </c>
      <c r="F50" s="16">
        <f>VLOOKUP($A50,[1]A3!$A$2:$P$68,F$1,FALSE)</f>
        <v>0</v>
      </c>
      <c r="G50" s="15">
        <f>VLOOKUP($A50,[1]A3!$A$2:$P$68,G$1,FALSE)</f>
        <v>0</v>
      </c>
      <c r="H50" s="16">
        <f>VLOOKUP($A50,[1]A3!$A$2:$P$68,H$1,FALSE)</f>
        <v>0</v>
      </c>
      <c r="I50" s="15">
        <f>VLOOKUP($A50,[1]A3!$A$2:$P$68,I$1,FALSE)</f>
        <v>0</v>
      </c>
      <c r="J50" s="16" t="str">
        <f>VLOOKUP($A50,[1]A3!$A$2:$P$68,J$1,FALSE)</f>
        <v>und Salat</v>
      </c>
      <c r="K50" s="15" t="str">
        <f>VLOOKUP($A50,[1]A3!$A$2:$P$68,K$1,FALSE)</f>
        <v>O</v>
      </c>
      <c r="L50" s="16" t="str">
        <f>VLOOKUP($A50,[1]A3!$A$2:$P$68,L$1,FALSE)</f>
        <v xml:space="preserve">und Salat </v>
      </c>
      <c r="M50" s="15" t="str">
        <f>VLOOKUP($A50,[1]A3!$A$2:$P$68,M$1,FALSE)</f>
        <v>O</v>
      </c>
      <c r="N50" s="16">
        <f>VLOOKUP($A50,[1]A3!$A$2:$P$68,N$1,FALSE)</f>
        <v>0</v>
      </c>
      <c r="O50" s="15">
        <f>VLOOKUP($A50,[1]A3!$A$2:$P$68,O$1,FALSE)</f>
        <v>0</v>
      </c>
      <c r="P50" s="16">
        <f>VLOOKUP($A50,[1]A3!$A$2:$P$68,P$1,FALSE)</f>
        <v>0</v>
      </c>
      <c r="Q50" s="15">
        <f>VLOOKUP($A50,[1]A3!$A$2:$P$68,Q$1,FALSE)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VLOOKUP($A51,[1]A3!$A$2:$P$68,D$1,FALSE)</f>
        <v>2096 kJ / 500 kcal</v>
      </c>
      <c r="E51" s="10">
        <f>VLOOKUP($A51,[1]A3!$A$2:$P$68,E$1,FALSE)</f>
        <v>0</v>
      </c>
      <c r="F51" s="11" t="str">
        <f>VLOOKUP($A51,[1]A3!$A$2:$P$68,F$1,FALSE)</f>
        <v>2428 kJ, 580 kcal</v>
      </c>
      <c r="G51" s="10">
        <f>VLOOKUP($A51,[1]A3!$A$2:$P$68,G$1,FALSE)</f>
        <v>0</v>
      </c>
      <c r="H51" s="11" t="str">
        <f>VLOOKUP($A51,[1]A3!$A$2:$P$68,H$1,FALSE)</f>
        <v>2303 kJ, 550 kcal</v>
      </c>
      <c r="I51" s="10">
        <f>VLOOKUP($A51,[1]A3!$A$2:$P$68,I$1,FALSE)</f>
        <v>0</v>
      </c>
      <c r="J51" s="11" t="str">
        <f>VLOOKUP($A51,[1]A3!$A$2:$P$68,J$1,FALSE)</f>
        <v>1842 kJ, 440 kcal</v>
      </c>
      <c r="K51" s="10">
        <f>VLOOKUP($A51,[1]A3!$A$2:$P$68,K$1,FALSE)</f>
        <v>0</v>
      </c>
      <c r="L51" s="11" t="str">
        <f>VLOOKUP($A51,[1]A3!$A$2:$P$68,L$1,FALSE)</f>
        <v>2805 kJ, 670 kcal</v>
      </c>
      <c r="M51" s="10">
        <f>VLOOKUP($A51,[1]A3!$A$2:$P$68,M$1,FALSE)</f>
        <v>0</v>
      </c>
      <c r="N51" s="11" t="str">
        <f>VLOOKUP($A51,[1]A3!$A$2:$P$68,N$1,FALSE)</f>
        <v>2720 kJ / 650 kcal</v>
      </c>
      <c r="O51" s="10">
        <f>VLOOKUP($A51,[1]A3!$A$2:$P$68,O$1,FALSE)</f>
        <v>0</v>
      </c>
      <c r="P51" s="11" t="str">
        <f>VLOOKUP($A51,[1]A3!$A$2:$P$68,P$1,FALSE)</f>
        <v>3264kJ, 780 kcal</v>
      </c>
      <c r="Q51" s="10">
        <f>VLOOKUP($A51,[1]A3!$A$2:$P$68,Q$1,FALSE)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/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>
        <f>L52</f>
        <v>0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 t="s">
        <v>66</v>
      </c>
      <c r="H54" s="57"/>
      <c r="I54" s="17"/>
      <c r="J54" s="57"/>
      <c r="K54" s="17"/>
      <c r="L54" s="57"/>
      <c r="M54" s="17"/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/>
      <c r="L55" s="55"/>
      <c r="M55" s="17"/>
      <c r="N55" s="55"/>
      <c r="O55" s="54"/>
      <c r="P55" s="55"/>
      <c r="Q55" s="54"/>
      <c r="R55" s="22"/>
      <c r="S55" s="8"/>
      <c r="T55" s="7"/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/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/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VLOOKUP($A63,[1]A3!$A$2:$P$68,D$1,FALSE)</f>
        <v>Hühnerragout mit</v>
      </c>
      <c r="E63" s="17" t="str">
        <f>VLOOKUP($A63,[1]A3!$A$2:$P$68,E$1,FALSE)</f>
        <v>A, L</v>
      </c>
      <c r="F63" s="18" t="str">
        <f>VLOOKUP($A63,[1]A3!$A$2:$P$68,F$1,FALSE)</f>
        <v>Kümmelbraten</v>
      </c>
      <c r="G63" s="17">
        <f>VLOOKUP($A63,[1]A3!$A$2:$P$68,G$1,FALSE)</f>
        <v>0</v>
      </c>
      <c r="H63" s="18" t="str">
        <f>VLOOKUP($A63,[1]A3!$A$2:$P$68,H$1,FALSE)</f>
        <v>Schweinspörkelt</v>
      </c>
      <c r="I63" s="17" t="str">
        <f>VLOOKUP($A63,[1]A3!$A$2:$P$68,I$1,FALSE)</f>
        <v>A,G</v>
      </c>
      <c r="J63" s="18" t="str">
        <f>VLOOKUP($A63,[1]A3!$A$2:$P$68,J$1,FALSE)</f>
        <v xml:space="preserve">Beuschl </v>
      </c>
      <c r="K63" s="17" t="str">
        <f>VLOOKUP($A63,[1]A3!$A$2:$P$68,K$1,FALSE)</f>
        <v>A</v>
      </c>
      <c r="L63" s="18" t="str">
        <f>VLOOKUP($A63,[1]A3!$A$2:$P$68,L$1,FALSE)</f>
        <v xml:space="preserve">Fischstäbchen </v>
      </c>
      <c r="M63" s="17" t="str">
        <f>VLOOKUP($A63,[1]A3!$A$2:$P$68,M$1,FALSE)</f>
        <v>A,C,D</v>
      </c>
      <c r="N63" s="18" t="str">
        <f>VLOOKUP($A63,[1]A3!$A$2:$P$68,N$1,FALSE)</f>
        <v>Blutwurst</v>
      </c>
      <c r="O63" s="17">
        <f>VLOOKUP($A63,[1]A3!$A$2:$P$68,O$1,FALSE)</f>
        <v>0</v>
      </c>
      <c r="P63" s="18" t="str">
        <f>VLOOKUP($A63,[1]A3!$A$2:$P$68,P$1,FALSE)</f>
        <v xml:space="preserve">Letschobraten </v>
      </c>
      <c r="Q63" s="17">
        <f>VLOOKUP($A63,[1]A3!$A$2:$P$68,Q$1,FALSE)</f>
        <v>0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VLOOKUP($A64,[1]A3!$A$2:$P$68,D$1,FALSE)</f>
        <v>Gemüse</v>
      </c>
      <c r="E64" s="17" t="str">
        <f>VLOOKUP($A64,[1]A3!$A$2:$P$68,E$1,FALSE)</f>
        <v>L</v>
      </c>
      <c r="F64" s="18" t="str">
        <f>VLOOKUP($A64,[1]A3!$A$2:$P$68,F$1,FALSE)</f>
        <v>mit Salzkartoffeln</v>
      </c>
      <c r="G64" s="17">
        <f>VLOOKUP($A64,[1]A3!$A$2:$P$68,G$1,FALSE)</f>
        <v>0</v>
      </c>
      <c r="H64" s="18" t="str">
        <f>VLOOKUP($A64,[1]A3!$A$2:$P$68,H$1,FALSE)</f>
        <v>mit Vollkornspätzle</v>
      </c>
      <c r="I64" s="17" t="str">
        <f>VLOOKUP($A64,[1]A3!$A$2:$P$68,I$1,FALSE)</f>
        <v>A,G,C</v>
      </c>
      <c r="J64" s="18" t="str">
        <f>VLOOKUP($A64,[1]A3!$A$2:$P$68,J$1,FALSE)</f>
        <v xml:space="preserve">mit </v>
      </c>
      <c r="K64" s="17" t="str">
        <f>VLOOKUP($A64,[1]A3!$A$2:$P$68,K$1,FALSE)</f>
        <v>A,G,F,L</v>
      </c>
      <c r="L64" s="18" t="str">
        <f>VLOOKUP($A64,[1]A3!$A$2:$P$68,L$1,FALSE)</f>
        <v xml:space="preserve">mit Reis </v>
      </c>
      <c r="M64" s="17" t="str">
        <f>VLOOKUP($A64,[1]A3!$A$2:$P$68,M$1,FALSE)</f>
        <v>L</v>
      </c>
      <c r="N64" s="18" t="str">
        <f>VLOOKUP($A64,[1]A3!$A$2:$P$68,N$1,FALSE)</f>
        <v>mit Sauerkraut</v>
      </c>
      <c r="O64" s="17" t="str">
        <f>VLOOKUP($A64,[1]A3!$A$2:$P$68,O$1,FALSE)</f>
        <v>L</v>
      </c>
      <c r="P64" s="18" t="str">
        <f>VLOOKUP($A64,[1]A3!$A$2:$P$68,P$1,FALSE)</f>
        <v>mit Nockerl</v>
      </c>
      <c r="Q64" s="17" t="str">
        <f>VLOOKUP($A64,[1]A3!$A$2:$P$68,Q$1,FALSE)</f>
        <v>A,C,G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 t="str">
        <f>VLOOKUP($A65,[1]A3!$A$2:$P$68,D$1,FALSE)</f>
        <v>dazu Penne</v>
      </c>
      <c r="E65" s="17" t="str">
        <f>VLOOKUP($A65,[1]A3!$A$2:$P$68,E$1,FALSE)</f>
        <v>A,C</v>
      </c>
      <c r="F65" s="18" t="str">
        <f>VLOOKUP($A65,[1]A3!$A$2:$P$68,F$1,FALSE)</f>
        <v>und Paradeiskraut</v>
      </c>
      <c r="G65" s="17">
        <f>VLOOKUP($A65,[1]A3!$A$2:$P$68,G$1,FALSE)</f>
        <v>0</v>
      </c>
      <c r="H65" s="18" t="str">
        <f>VLOOKUP($A65,[1]A3!$A$2:$P$68,H$1,FALSE)</f>
        <v xml:space="preserve">und Blattsalat </v>
      </c>
      <c r="I65" s="17" t="str">
        <f>VLOOKUP($A65,[1]A3!$A$2:$P$68,I$1,FALSE)</f>
        <v>O</v>
      </c>
      <c r="J65" s="18" t="str">
        <f>VLOOKUP($A65,[1]A3!$A$2:$P$68,J$1,FALSE)</f>
        <v>Serviettenschnitte</v>
      </c>
      <c r="K65" s="17">
        <f>VLOOKUP($A65,[1]A3!$A$2:$P$68,K$1,FALSE)</f>
        <v>0</v>
      </c>
      <c r="L65" s="18" t="str">
        <f>VLOOKUP($A65,[1]A3!$A$2:$P$68,L$1,FALSE)</f>
        <v xml:space="preserve">und buntem Blattsalat </v>
      </c>
      <c r="M65" s="17" t="str">
        <f>VLOOKUP($A65,[1]A3!$A$2:$P$68,M$1,FALSE)</f>
        <v>O</v>
      </c>
      <c r="N65" s="18" t="str">
        <f>VLOOKUP($A65,[1]A3!$A$2:$P$68,N$1,FALSE)</f>
        <v xml:space="preserve">und Semmelrolle </v>
      </c>
      <c r="O65" s="17">
        <f>VLOOKUP($A65,[1]A3!$A$2:$P$68,O$1,FALSE)</f>
        <v>0</v>
      </c>
      <c r="P65" s="18" t="str">
        <f>VLOOKUP($A65,[1]A3!$A$2:$P$68,P$1,FALSE)</f>
        <v xml:space="preserve">und Salat </v>
      </c>
      <c r="Q65" s="17">
        <f>VLOOKUP($A65,[1]A3!$A$2:$P$68,Q$1,FALSE)</f>
        <v>0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 t="str">
        <f>VLOOKUP($A66,[1]A3!$A$2:$P$68,D$1,FALSE)</f>
        <v>und Chinakohlsalat</v>
      </c>
      <c r="E66" s="17">
        <f>VLOOKUP($A66,[1]A3!$A$2:$P$68,E$1,FALSE)</f>
        <v>0</v>
      </c>
      <c r="F66" s="18">
        <f>VLOOKUP($A66,[1]A3!$A$2:$P$68,F$1,FALSE)</f>
        <v>0</v>
      </c>
      <c r="G66" s="17">
        <f>VLOOKUP($A66,[1]A3!$A$2:$P$68,G$1,FALSE)</f>
        <v>0</v>
      </c>
      <c r="H66" s="18">
        <f>VLOOKUP($A66,[1]A3!$A$2:$P$68,H$1,FALSE)</f>
        <v>0</v>
      </c>
      <c r="I66" s="17">
        <f>VLOOKUP($A66,[1]A3!$A$2:$P$68,I$1,FALSE)</f>
        <v>0</v>
      </c>
      <c r="J66" s="18">
        <f>VLOOKUP($A66,[1]A3!$A$2:$P$68,J$1,FALSE)</f>
        <v>0</v>
      </c>
      <c r="K66" s="17">
        <f>VLOOKUP($A66,[1]A3!$A$2:$P$68,K$1,FALSE)</f>
        <v>0</v>
      </c>
      <c r="L66" s="18">
        <f>VLOOKUP($A66,[1]A3!$A$2:$P$68,L$1,FALSE)</f>
        <v>0</v>
      </c>
      <c r="M66" s="17">
        <f>VLOOKUP($A66,[1]A3!$A$2:$P$68,M$1,FALSE)</f>
        <v>0</v>
      </c>
      <c r="N66" s="18">
        <f>VLOOKUP($A66,[1]A3!$A$2:$P$68,N$1,FALSE)</f>
        <v>0</v>
      </c>
      <c r="O66" s="17">
        <f>VLOOKUP($A66,[1]A3!$A$2:$P$68,O$1,FALSE)</f>
        <v>0</v>
      </c>
      <c r="P66" s="18">
        <f>VLOOKUP($A66,[1]A3!$A$2:$P$68,P$1,FALSE)</f>
        <v>0</v>
      </c>
      <c r="Q66" s="17">
        <f>VLOOKUP($A66,[1]A3!$A$2:$P$68,Q$1,FALSE)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VLOOKUP($A67,[1]A3!$A$2:$P$68,D$1,FALSE)</f>
        <v>2805 kJ, 670 kcal</v>
      </c>
      <c r="E67" s="10">
        <f>VLOOKUP($A67,[1]A3!$A$2:$P$68,E$1,FALSE)</f>
        <v>0</v>
      </c>
      <c r="F67" s="11" t="str">
        <f>VLOOKUP($A67,[1]A3!$A$2:$P$68,F$1,FALSE)</f>
        <v>2889 kJ / 690 kcal</v>
      </c>
      <c r="G67" s="10">
        <f>VLOOKUP($A67,[1]A3!$A$2:$P$68,G$1,FALSE)</f>
        <v>0</v>
      </c>
      <c r="H67" s="11" t="str">
        <f>VLOOKUP($A67,[1]A3!$A$2:$P$68,H$1,FALSE)</f>
        <v>2805 kJ / 670 kcal</v>
      </c>
      <c r="I67" s="10">
        <f>VLOOKUP($A67,[1]A3!$A$2:$P$68,I$1,FALSE)</f>
        <v>0</v>
      </c>
      <c r="J67" s="11" t="str">
        <f>VLOOKUP($A67,[1]A3!$A$2:$P$68,J$1,FALSE)</f>
        <v>2344 kJ/ 560 kcal</v>
      </c>
      <c r="K67" s="10">
        <f>VLOOKUP($A67,[1]A3!$A$2:$P$68,K$1,FALSE)</f>
        <v>0</v>
      </c>
      <c r="L67" s="11" t="str">
        <f>VLOOKUP($A67,[1]A3!$A$2:$P$68,L$1,FALSE)</f>
        <v>2847 kJ, 680 kcal</v>
      </c>
      <c r="M67" s="10">
        <f>VLOOKUP($A67,[1]A3!$A$2:$P$68,M$1,FALSE)</f>
        <v>0</v>
      </c>
      <c r="N67" s="11" t="str">
        <f>VLOOKUP($A67,[1]A3!$A$2:$P$68,N$1,FALSE)</f>
        <v>3391 kJ / 810 kcal</v>
      </c>
      <c r="O67" s="10">
        <f>VLOOKUP($A67,[1]A3!$A$2:$P$68,O$1,FALSE)</f>
        <v>0</v>
      </c>
      <c r="P67" s="11" t="str">
        <f>VLOOKUP($A67,[1]A3!$A$2:$P$68,P$1,FALSE)</f>
        <v>3264kJ, 780 kcal</v>
      </c>
      <c r="Q67" s="10">
        <f>VLOOKUP($A67,[1]A3!$A$2:$P$68,Q$1,FALSE)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IFERROR(VLOOKUP($A70,[1]A3!$A$2:$P$68,D$1,FALSE),"")</f>
        <v xml:space="preserve">Fruchtmus </v>
      </c>
      <c r="E70" s="17">
        <f>IFERROR(VLOOKUP($A70,[1]A3!$A$2:$P$68,E$1,FALSE),"")</f>
        <v>0</v>
      </c>
      <c r="F70" s="18" t="str">
        <f>IFERROR(VLOOKUP($A70,[1]A3!$A$2:$P$68,F$1,FALSE),"")</f>
        <v>Kompott</v>
      </c>
      <c r="G70" s="17">
        <f>IFERROR(VLOOKUP($A70,[1]A3!$A$2:$P$68,G$1,FALSE),"")</f>
        <v>0</v>
      </c>
      <c r="H70" s="18" t="str">
        <f>IFERROR(VLOOKUP($A70,[1]A3!$A$2:$P$68,H$1,FALSE),"")</f>
        <v>Naturjoghurt</v>
      </c>
      <c r="I70" s="17" t="str">
        <f>IFERROR(VLOOKUP($A70,[1]A3!$A$2:$P$68,I$1,FALSE),"")</f>
        <v>G</v>
      </c>
      <c r="J70" s="18" t="str">
        <f>IFERROR(VLOOKUP($A70,[1]A3!$A$2:$P$68,J$1,FALSE),"")</f>
        <v xml:space="preserve">Obst </v>
      </c>
      <c r="K70" s="17">
        <f>IFERROR(VLOOKUP($A70,[1]A3!$A$2:$P$68,K$1,FALSE),"")</f>
        <v>0</v>
      </c>
      <c r="L70" s="18" t="str">
        <f>IFERROR(VLOOKUP($A70,[1]A3!$A$2:$P$68,L$1,FALSE),"")</f>
        <v>Fruchtmus</v>
      </c>
      <c r="M70" s="17">
        <f>IFERROR(VLOOKUP($A70,[1]A3!$A$2:$P$68,M$1,FALSE),"")</f>
        <v>0</v>
      </c>
      <c r="N70" s="18" t="str">
        <f>VLOOKUP($A70,[1]A3!$A$2:$P$68,N$1,FALSE)</f>
        <v>Früchte in Naturjoghurt</v>
      </c>
      <c r="O70" s="17" t="str">
        <f>VLOOKUP($A70,[1]A3!$A$2:$P$68,O$1,FALSE)</f>
        <v>G</v>
      </c>
      <c r="P70" s="18" t="str">
        <f>VLOOKUP($A70,[1]A3!$A$2:$P$68,P$1,FALSE)</f>
        <v>Obst nach Saison</v>
      </c>
      <c r="Q70" s="17">
        <f>VLOOKUP($A70,[1]A3!$A$2:$P$68,Q$1,FALSE)</f>
        <v>0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IFERROR(VLOOKUP($A71,[1]A3!$A$2:$P$68,D$1,FALSE),"")</f>
        <v/>
      </c>
      <c r="E71" s="17" t="str">
        <f>IFERROR(VLOOKUP($A71,[1]A3!$A$2:$P$68,E$1,FALSE),"")</f>
        <v/>
      </c>
      <c r="F71" s="18" t="str">
        <f>IFERROR(VLOOKUP($A71,[1]A3!$A$2:$P$68,F$1,FALSE),"")</f>
        <v/>
      </c>
      <c r="G71" s="17" t="str">
        <f>IFERROR(VLOOKUP($A71,[1]A3!$A$2:$P$68,G$1,FALSE),"")</f>
        <v/>
      </c>
      <c r="H71" s="18" t="str">
        <f>IFERROR(VLOOKUP($A71,[1]A3!$A$2:$P$68,H$1,FALSE),"")</f>
        <v/>
      </c>
      <c r="I71" s="17" t="str">
        <f>IFERROR(VLOOKUP($A71,[1]A3!$A$2:$P$68,I$1,FALSE),"")</f>
        <v/>
      </c>
      <c r="J71" s="18" t="str">
        <f>IFERROR(VLOOKUP($A71,[1]A3!$A$2:$P$68,J$1,FALSE),"")</f>
        <v/>
      </c>
      <c r="K71" s="17" t="str">
        <f>IFERROR(VLOOKUP($A71,[1]A3!$A$2:$P$68,K$1,FALSE),"")</f>
        <v/>
      </c>
      <c r="L71" s="18" t="str">
        <f>IFERROR(VLOOKUP($A71,[1]A3!$A$2:$P$68,L$1,FALSE),"")</f>
        <v/>
      </c>
      <c r="M71" s="17" t="str">
        <f>IFERROR(VLOOKUP($A71,[1]A3!$A$2:$P$68,M$1,FALSE),"")</f>
        <v/>
      </c>
      <c r="N71" s="18" t="e">
        <f>VLOOKUP($A71,[1]A3!$A$2:$P$68,N$1,FALSE)</f>
        <v>#N/A</v>
      </c>
      <c r="O71" s="17" t="e">
        <f>VLOOKUP($A71,[1]A3!$A$2:$P$68,O$1,FALSE)</f>
        <v>#N/A</v>
      </c>
      <c r="P71" s="18" t="e">
        <f>VLOOKUP($A71,[1]A3!$A$2:$P$68,P$1,FALSE)</f>
        <v>#N/A</v>
      </c>
      <c r="Q71" s="17" t="e">
        <f>VLOOKUP($A71,[1]A3!$A$2:$P$68,Q$1,FALSE)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IFERROR(VLOOKUP($A72,[1]A3!$A$2:$P$68,D$1,FALSE),"")</f>
        <v/>
      </c>
      <c r="E72" s="17" t="str">
        <f>IFERROR(VLOOKUP($A72,[1]A3!$A$2:$P$68,E$1,FALSE),"")</f>
        <v/>
      </c>
      <c r="F72" s="18" t="str">
        <f>IFERROR(VLOOKUP($A72,[1]A3!$A$2:$P$68,F$1,FALSE),"")</f>
        <v/>
      </c>
      <c r="G72" s="17" t="str">
        <f>IFERROR(VLOOKUP($A72,[1]A3!$A$2:$P$68,G$1,FALSE),"")</f>
        <v/>
      </c>
      <c r="H72" s="18" t="str">
        <f>IFERROR(VLOOKUP($A72,[1]A3!$A$2:$P$68,H$1,FALSE),"")</f>
        <v/>
      </c>
      <c r="I72" s="17" t="str">
        <f>IFERROR(VLOOKUP($A72,[1]A3!$A$2:$P$68,I$1,FALSE),"")</f>
        <v/>
      </c>
      <c r="J72" s="18" t="str">
        <f>IFERROR(VLOOKUP($A72,[1]A3!$A$2:$P$68,J$1,FALSE),"")</f>
        <v/>
      </c>
      <c r="K72" s="17" t="str">
        <f>IFERROR(VLOOKUP($A72,[1]A3!$A$2:$P$68,K$1,FALSE),"")</f>
        <v/>
      </c>
      <c r="L72" s="18" t="str">
        <f>IFERROR(VLOOKUP($A72,[1]A3!$A$2:$P$68,L$1,FALSE),"")</f>
        <v/>
      </c>
      <c r="M72" s="17" t="str">
        <f>IFERROR(VLOOKUP($A72,[1]A3!$A$2:$P$68,M$1,FALSE),"")</f>
        <v/>
      </c>
      <c r="N72" s="18" t="e">
        <f>VLOOKUP($A72,[1]A3!$A$2:$P$68,N$1,FALSE)</f>
        <v>#N/A</v>
      </c>
      <c r="O72" s="17" t="e">
        <f>VLOOKUP($A72,[1]A3!$A$2:$P$68,O$1,FALSE)</f>
        <v>#N/A</v>
      </c>
      <c r="P72" s="18" t="e">
        <f>VLOOKUP($A72,[1]A3!$A$2:$P$68,P$1,FALSE)</f>
        <v>#N/A</v>
      </c>
      <c r="Q72" s="17" t="e">
        <f>VLOOKUP($A72,[1]A3!$A$2:$P$68,Q$1,FALSE)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IFERROR(VLOOKUP($A73,[1]A3!$A$2:$P$68,D$1,FALSE),"")</f>
        <v/>
      </c>
      <c r="E73" s="17" t="str">
        <f>IFERROR(VLOOKUP($A73,[1]A3!$A$2:$P$68,E$1,FALSE),"")</f>
        <v/>
      </c>
      <c r="F73" s="18" t="str">
        <f>IFERROR(VLOOKUP($A73,[1]A3!$A$2:$P$68,F$1,FALSE),"")</f>
        <v/>
      </c>
      <c r="G73" s="17" t="str">
        <f>IFERROR(VLOOKUP($A73,[1]A3!$A$2:$P$68,G$1,FALSE),"")</f>
        <v/>
      </c>
      <c r="H73" s="18" t="str">
        <f>IFERROR(VLOOKUP($A73,[1]A3!$A$2:$P$68,H$1,FALSE),"")</f>
        <v/>
      </c>
      <c r="I73" s="17" t="str">
        <f>IFERROR(VLOOKUP($A73,[1]A3!$A$2:$P$68,I$1,FALSE),"")</f>
        <v/>
      </c>
      <c r="J73" s="18" t="str">
        <f>IFERROR(VLOOKUP($A73,[1]A3!$A$2:$P$68,J$1,FALSE),"")</f>
        <v/>
      </c>
      <c r="K73" s="17" t="str">
        <f>IFERROR(VLOOKUP($A73,[1]A3!$A$2:$P$68,K$1,FALSE),"")</f>
        <v/>
      </c>
      <c r="L73" s="18" t="str">
        <f>IFERROR(VLOOKUP($A73,[1]A3!$A$2:$P$68,L$1,FALSE),"")</f>
        <v/>
      </c>
      <c r="M73" s="17" t="str">
        <f>IFERROR(VLOOKUP($A73,[1]A3!$A$2:$P$68,M$1,FALSE),"")</f>
        <v/>
      </c>
      <c r="N73" s="16" t="e">
        <f>VLOOKUP($A73,[1]A3!$A$2:$P$68,N$1,FALSE)</f>
        <v>#N/A</v>
      </c>
      <c r="O73" s="15" t="e">
        <f>VLOOKUP($A73,[1]A3!$A$2:$P$68,O$1,FALSE)</f>
        <v>#N/A</v>
      </c>
      <c r="P73" s="16" t="e">
        <f>VLOOKUP($A73,[1]A3!$A$2:$P$68,P$1,FALSE)</f>
        <v>#N/A</v>
      </c>
      <c r="Q73" s="15" t="e">
        <f>VLOOKUP($A73,[1]A3!$A$2:$P$68,Q$1,FALSE)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VLOOKUP($A74,[1]A3!$A$2:$P$68,D$1,FALSE)</f>
        <v>1464 kJ / 350 kcal</v>
      </c>
      <c r="E74" s="10">
        <f>VLOOKUP($A74,[1]A3!$A$2:$P$68,E$1,FALSE)</f>
        <v>0</v>
      </c>
      <c r="F74" s="11" t="str">
        <f>VLOOKUP($A74,[1]A3!$A$2:$P$68,F$1,FALSE)</f>
        <v>418 kJ, 100 kcal</v>
      </c>
      <c r="G74" s="10">
        <f>VLOOKUP($A74,[1]A3!$A$2:$P$68,G$1,FALSE)</f>
        <v>0</v>
      </c>
      <c r="H74" s="11" t="str">
        <f>VLOOKUP($A74,[1]A3!$A$2:$P$68,H$1,FALSE)</f>
        <v>628 kJ / 150 kcal</v>
      </c>
      <c r="I74" s="10">
        <f>VLOOKUP($A74,[1]A3!$A$2:$P$68,I$1,FALSE)</f>
        <v>0</v>
      </c>
      <c r="J74" s="11" t="str">
        <f>VLOOKUP($A74,[1]A3!$A$2:$P$68,J$1,FALSE)</f>
        <v xml:space="preserve">485 kJ, 116 kcal </v>
      </c>
      <c r="K74" s="10">
        <f>VLOOKUP($A74,[1]A3!$A$2:$P$68,K$1,FALSE)</f>
        <v>0</v>
      </c>
      <c r="L74" s="11" t="str">
        <f>VLOOKUP($A74,[1]A3!$A$2:$P$68,L$1,FALSE)</f>
        <v>460 kJ, 110 kcal</v>
      </c>
      <c r="M74" s="10">
        <f>VLOOKUP($A74,[1]A3!$A$2:$P$68,M$1,FALSE)</f>
        <v>0</v>
      </c>
      <c r="N74" s="11" t="str">
        <f>VLOOKUP($A74,[1]A3!$A$2:$P$68,N$1,FALSE)</f>
        <v>628 kJ, 150 kcal</v>
      </c>
      <c r="O74" s="10">
        <f>VLOOKUP($A74,[1]A3!$A$2:$P$68,O$1,FALSE)</f>
        <v>0</v>
      </c>
      <c r="P74" s="11" t="str">
        <f>VLOOKUP($A74,[1]A3!$A$2:$P$68,P$1,FALSE)</f>
        <v>335 kJ, 80 kcal</v>
      </c>
      <c r="Q74" s="10">
        <f>VLOOKUP($A74,[1]A3!$A$2:$P$68,Q$1,FALSE)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/>
      <c r="I75" s="30"/>
      <c r="J75" s="29"/>
      <c r="K75" s="28"/>
      <c r="L75" s="29" t="s">
        <v>3</v>
      </c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>
        <f>H75</f>
        <v>0</v>
      </c>
      <c r="J76" s="24"/>
      <c r="K76" s="23">
        <f>J75</f>
        <v>0</v>
      </c>
      <c r="L76" s="24"/>
      <c r="M76" s="23" t="str">
        <f>L75</f>
        <v>x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IFERROR(VLOOKUP($A77,[1]A3!$A$2:$P$68,D$1,FALSE),"")</f>
        <v>Haselnusskuchen</v>
      </c>
      <c r="E77" s="17" t="str">
        <f>IFERROR(VLOOKUP($A77,[1]A3!$A$2:$P$68,E$1,FALSE),"")</f>
        <v>A,C,G,F,H</v>
      </c>
      <c r="F77" s="18" t="str">
        <f>IFERROR(VLOOKUP($A77,[1]A3!$A$2:$P$68,F$1,FALSE),"")</f>
        <v>Biskuitroulade</v>
      </c>
      <c r="G77" s="17" t="str">
        <f>IFERROR(VLOOKUP($A77,[1]A3!$A$2:$P$68,G$1,FALSE),"")</f>
        <v>A,C,G</v>
      </c>
      <c r="H77" s="18" t="str">
        <f>IFERROR(VLOOKUP($A77,[1]A3!$A$2:$P$68,H$1,FALSE),"")</f>
        <v>Fruchtkuchen</v>
      </c>
      <c r="I77" s="17" t="str">
        <f>IFERROR(VLOOKUP($A77,[1]A3!$A$2:$P$68,I$1,FALSE),"")</f>
        <v>A,C,G,F</v>
      </c>
      <c r="J77" s="18" t="str">
        <f>IFERROR(VLOOKUP($A77,[1]A3!$A$2:$P$68,J$1,FALSE),"")</f>
        <v>Ölkuchen</v>
      </c>
      <c r="K77" s="17" t="str">
        <f>IFERROR(VLOOKUP($A77,[1]A3!$A$2:$P$68,K$1,FALSE),"")</f>
        <v>A,C,G</v>
      </c>
      <c r="L77" s="18" t="str">
        <f>IFERROR(VLOOKUP($A77,[1]A3!$A$2:$P$68,L$1,FALSE),"")</f>
        <v xml:space="preserve">Sacherschnitte </v>
      </c>
      <c r="M77" s="17" t="str">
        <f>IFERROR(VLOOKUP($A77,[1]A3!$A$2:$P$68,M$1,FALSE),"")</f>
        <v>A.C.G</v>
      </c>
      <c r="N77" s="18" t="str">
        <f>VLOOKUP($A77,[1]A3!$A$2:$P$68,N$1,FALSE)</f>
        <v>Apfelkuchen</v>
      </c>
      <c r="O77" s="17" t="str">
        <f>VLOOKUP($A77,[1]A3!$A$2:$P$68,O$1,FALSE)</f>
        <v>A,C,G,O</v>
      </c>
      <c r="P77" s="18" t="str">
        <f>VLOOKUP($A77,[1]A3!$A$2:$P$68,P$1,FALSE)</f>
        <v>Joghurtschnitte</v>
      </c>
      <c r="Q77" s="17" t="str">
        <f>VLOOKUP($A77,[1]A3!$A$2:$P$68,Q$1,FALSE)</f>
        <v>A,C,G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IFERROR(VLOOKUP($A78,[1]A3!$A$2:$P$68,D$1,FALSE),"")</f>
        <v/>
      </c>
      <c r="E78" s="17" t="str">
        <f>IFERROR(VLOOKUP($A78,[1]A3!$A$2:$P$68,E$1,FALSE),"")</f>
        <v/>
      </c>
      <c r="F78" s="18" t="str">
        <f>IFERROR(VLOOKUP($A78,[1]A3!$A$2:$P$68,F$1,FALSE),"")</f>
        <v/>
      </c>
      <c r="G78" s="17" t="str">
        <f>IFERROR(VLOOKUP($A78,[1]A3!$A$2:$P$68,G$1,FALSE),"")</f>
        <v/>
      </c>
      <c r="H78" s="18" t="str">
        <f>IFERROR(VLOOKUP($A78,[1]A3!$A$2:$P$68,H$1,FALSE),"")</f>
        <v/>
      </c>
      <c r="I78" s="17" t="str">
        <f>IFERROR(VLOOKUP($A78,[1]A3!$A$2:$P$68,I$1,FALSE),"")</f>
        <v/>
      </c>
      <c r="J78" s="18" t="str">
        <f>IFERROR(VLOOKUP($A78,[1]A3!$A$2:$P$68,J$1,FALSE),"")</f>
        <v/>
      </c>
      <c r="K78" s="17" t="str">
        <f>IFERROR(VLOOKUP($A78,[1]A3!$A$2:$P$68,K$1,FALSE),"")</f>
        <v/>
      </c>
      <c r="L78" s="18" t="str">
        <f>IFERROR(VLOOKUP($A78,[1]A3!$A$2:$P$68,L$1,FALSE),"")</f>
        <v/>
      </c>
      <c r="M78" s="17" t="str">
        <f>IFERROR(VLOOKUP($A78,[1]A3!$A$2:$P$68,M$1,FALSE),"")</f>
        <v/>
      </c>
      <c r="N78" s="18" t="e">
        <f>VLOOKUP($A78,[1]A3!$A$2:$P$68,N$1,FALSE)</f>
        <v>#N/A</v>
      </c>
      <c r="O78" s="17" t="e">
        <f>VLOOKUP($A78,[1]A3!$A$2:$P$68,O$1,FALSE)</f>
        <v>#N/A</v>
      </c>
      <c r="P78" s="18" t="e">
        <f>VLOOKUP($A78,[1]A3!$A$2:$P$68,P$1,FALSE)</f>
        <v>#N/A</v>
      </c>
      <c r="Q78" s="17" t="e">
        <f>VLOOKUP($A78,[1]A3!$A$2:$P$68,Q$1,FALSE)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IFERROR(VLOOKUP($A79,[1]A3!$A$2:$P$68,D$1,FALSE),"")</f>
        <v/>
      </c>
      <c r="E79" s="17" t="str">
        <f>IFERROR(VLOOKUP($A79,[1]A3!$A$2:$P$68,E$1,FALSE),"")</f>
        <v/>
      </c>
      <c r="F79" s="18" t="str">
        <f>IFERROR(VLOOKUP($A79,[1]A3!$A$2:$P$68,F$1,FALSE),"")</f>
        <v/>
      </c>
      <c r="G79" s="17" t="str">
        <f>IFERROR(VLOOKUP($A79,[1]A3!$A$2:$P$68,G$1,FALSE),"")</f>
        <v/>
      </c>
      <c r="H79" s="18" t="str">
        <f>IFERROR(VLOOKUP($A79,[1]A3!$A$2:$P$68,H$1,FALSE),"")</f>
        <v/>
      </c>
      <c r="I79" s="17" t="str">
        <f>IFERROR(VLOOKUP($A79,[1]A3!$A$2:$P$68,I$1,FALSE),"")</f>
        <v/>
      </c>
      <c r="J79" s="18" t="str">
        <f>IFERROR(VLOOKUP($A79,[1]A3!$A$2:$P$68,J$1,FALSE),"")</f>
        <v/>
      </c>
      <c r="K79" s="17" t="str">
        <f>IFERROR(VLOOKUP($A79,[1]A3!$A$2:$P$68,K$1,FALSE),"")</f>
        <v/>
      </c>
      <c r="L79" s="18" t="str">
        <f>IFERROR(VLOOKUP($A79,[1]A3!$A$2:$P$68,L$1,FALSE),"")</f>
        <v/>
      </c>
      <c r="M79" s="17" t="str">
        <f>IFERROR(VLOOKUP($A79,[1]A3!$A$2:$P$68,M$1,FALSE),"")</f>
        <v/>
      </c>
      <c r="N79" s="18" t="e">
        <f>VLOOKUP($A79,[1]A3!$A$2:$P$68,N$1,FALSE)</f>
        <v>#N/A</v>
      </c>
      <c r="O79" s="17" t="e">
        <f>VLOOKUP($A79,[1]A3!$A$2:$P$68,O$1,FALSE)</f>
        <v>#N/A</v>
      </c>
      <c r="P79" s="18" t="e">
        <f>VLOOKUP($A79,[1]A3!$A$2:$P$68,P$1,FALSE)</f>
        <v>#N/A</v>
      </c>
      <c r="Q79" s="17" t="e">
        <f>VLOOKUP($A79,[1]A3!$A$2:$P$68,Q$1,FALSE)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IFERROR(VLOOKUP($A80,[1]A3!$A$2:$P$68,D$1,FALSE),"")</f>
        <v/>
      </c>
      <c r="E80" s="17" t="str">
        <f>IFERROR(VLOOKUP($A80,[1]A3!$A$2:$P$68,E$1,FALSE),"")</f>
        <v/>
      </c>
      <c r="F80" s="18" t="str">
        <f>IFERROR(VLOOKUP($A80,[1]A3!$A$2:$P$68,F$1,FALSE),"")</f>
        <v/>
      </c>
      <c r="G80" s="17" t="str">
        <f>IFERROR(VLOOKUP($A80,[1]A3!$A$2:$P$68,G$1,FALSE),"")</f>
        <v/>
      </c>
      <c r="H80" s="18" t="str">
        <f>IFERROR(VLOOKUP($A80,[1]A3!$A$2:$P$68,H$1,FALSE),"")</f>
        <v/>
      </c>
      <c r="I80" s="17" t="str">
        <f>IFERROR(VLOOKUP($A80,[1]A3!$A$2:$P$68,I$1,FALSE),"")</f>
        <v/>
      </c>
      <c r="J80" s="18" t="str">
        <f>IFERROR(VLOOKUP($A80,[1]A3!$A$2:$P$68,J$1,FALSE),"")</f>
        <v/>
      </c>
      <c r="K80" s="17" t="str">
        <f>IFERROR(VLOOKUP($A80,[1]A3!$A$2:$P$68,K$1,FALSE),"")</f>
        <v/>
      </c>
      <c r="L80" s="18" t="str">
        <f>IFERROR(VLOOKUP($A80,[1]A3!$A$2:$P$68,L$1,FALSE),"")</f>
        <v/>
      </c>
      <c r="M80" s="17" t="str">
        <f>IFERROR(VLOOKUP($A80,[1]A3!$A$2:$P$68,M$1,FALSE),"")</f>
        <v/>
      </c>
      <c r="N80" s="16" t="e">
        <f>VLOOKUP($A80,[1]A3!$A$2:$P$68,N$1,FALSE)</f>
        <v>#N/A</v>
      </c>
      <c r="O80" s="15" t="e">
        <f>VLOOKUP($A80,[1]A3!$A$2:$P$68,O$1,FALSE)</f>
        <v>#N/A</v>
      </c>
      <c r="P80" s="16" t="e">
        <f>VLOOKUP($A80,[1]A3!$A$2:$P$68,P$1,FALSE)</f>
        <v>#N/A</v>
      </c>
      <c r="Q80" s="15" t="e">
        <f>VLOOKUP($A80,[1]A3!$A$2:$P$68,Q$1,FALSE)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VLOOKUP($A81,[1]A3!$A$2:$P$68,D$1,FALSE)</f>
        <v xml:space="preserve">1170 kJ, 280 kcal </v>
      </c>
      <c r="E81" s="10">
        <f>VLOOKUP($A81,[1]A3!$A$2:$P$68,E$1,FALSE)</f>
        <v>0</v>
      </c>
      <c r="F81" s="11" t="str">
        <f>VLOOKUP($A81,[1]A3!$A$2:$P$68,F$1,FALSE)</f>
        <v>1338 kJ, 320 kcal</v>
      </c>
      <c r="G81" s="10">
        <f>VLOOKUP($A81,[1]A3!$A$2:$P$68,G$1,FALSE)</f>
        <v>0</v>
      </c>
      <c r="H81" s="11" t="str">
        <f>VLOOKUP($A81,[1]A3!$A$2:$P$68,H$1,FALSE)</f>
        <v>1172kJ, 280 kcal</v>
      </c>
      <c r="I81" s="10">
        <f>VLOOKUP($A81,[1]A3!$A$2:$P$68,I$1,FALSE)</f>
        <v>0</v>
      </c>
      <c r="J81" s="11" t="str">
        <f>VLOOKUP($A81,[1]A3!$A$2:$P$68,J$1,FALSE)</f>
        <v>1338 kJ, 320 kcal</v>
      </c>
      <c r="K81" s="10">
        <f>VLOOKUP($A81,[1]A3!$A$2:$P$68,K$1,FALSE)</f>
        <v>0</v>
      </c>
      <c r="L81" s="11" t="str">
        <f>VLOOKUP($A81,[1]A3!$A$2:$P$68,L$1,FALSE)</f>
        <v>1380 kJ, 330 kcal</v>
      </c>
      <c r="M81" s="10">
        <f>VLOOKUP($A81,[1]A3!$A$2:$P$68,M$1,FALSE)</f>
        <v>0</v>
      </c>
      <c r="N81" s="11" t="str">
        <f>VLOOKUP($A81,[1]A3!$A$2:$P$68,N$1,FALSE)</f>
        <v>1170 kJ, 280 kcal</v>
      </c>
      <c r="O81" s="10">
        <f>VLOOKUP($A81,[1]A3!$A$2:$P$68,O$1,FALSE)</f>
        <v>0</v>
      </c>
      <c r="P81" s="11">
        <f>VLOOKUP($A81,[1]A3!$A$2:$P$68,P$1,FALSE)</f>
        <v>0</v>
      </c>
      <c r="Q81" s="10">
        <f>VLOOKUP($A81,[1]A3!$A$2:$P$68,Q$1,FALSE)</f>
        <v>0</v>
      </c>
      <c r="R81" s="9"/>
      <c r="S81" s="8"/>
      <c r="T81" s="7"/>
      <c r="U81" s="6"/>
    </row>
  </sheetData>
  <sheetProtection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L31 J31 H31 F31">
    <cfRule type="cellIs" dxfId="58" priority="15" operator="equal">
      <formula>"x"</formula>
    </cfRule>
  </conditionalFormatting>
  <conditionalFormatting sqref="P52 N52">
    <cfRule type="cellIs" dxfId="57" priority="10" operator="equal">
      <formula>"x"</formula>
    </cfRule>
  </conditionalFormatting>
  <conditionalFormatting sqref="D38">
    <cfRule type="cellIs" dxfId="56" priority="14" operator="equal">
      <formula>"x"</formula>
    </cfRule>
  </conditionalFormatting>
  <conditionalFormatting sqref="P38 N38 L38 J38 H38 F38">
    <cfRule type="cellIs" dxfId="55" priority="13" operator="equal">
      <formula>"x"</formula>
    </cfRule>
  </conditionalFormatting>
  <conditionalFormatting sqref="D45">
    <cfRule type="cellIs" dxfId="54" priority="12" operator="equal">
      <formula>"x"</formula>
    </cfRule>
  </conditionalFormatting>
  <conditionalFormatting sqref="P45 N45 L45 J45 H45 F45">
    <cfRule type="cellIs" dxfId="53" priority="11" operator="equal">
      <formula>"x"</formula>
    </cfRule>
  </conditionalFormatting>
  <conditionalFormatting sqref="D61">
    <cfRule type="cellIs" dxfId="52" priority="9" operator="equal">
      <formula>"x"</formula>
    </cfRule>
  </conditionalFormatting>
  <conditionalFormatting sqref="P61 N61 L61 J61 H61 F61">
    <cfRule type="cellIs" dxfId="51" priority="8" operator="equal">
      <formula>"x"</formula>
    </cfRule>
  </conditionalFormatting>
  <conditionalFormatting sqref="P68 N68 L68 J68 H68 F68">
    <cfRule type="cellIs" dxfId="50" priority="7" operator="equal">
      <formula>"x"</formula>
    </cfRule>
  </conditionalFormatting>
  <conditionalFormatting sqref="D75">
    <cfRule type="cellIs" dxfId="49" priority="6" operator="equal">
      <formula>"x"</formula>
    </cfRule>
  </conditionalFormatting>
  <conditionalFormatting sqref="P75 N75 L75 J75 H75 F75">
    <cfRule type="cellIs" dxfId="48" priority="5" operator="equal">
      <formula>"x"</formula>
    </cfRule>
  </conditionalFormatting>
  <conditionalFormatting sqref="D31">
    <cfRule type="cellIs" dxfId="47" priority="4" operator="equal">
      <formula>"x"</formula>
    </cfRule>
  </conditionalFormatting>
  <conditionalFormatting sqref="D68">
    <cfRule type="cellIs" dxfId="46" priority="3" operator="equal">
      <formula>"x"</formula>
    </cfRule>
  </conditionalFormatting>
  <conditionalFormatting sqref="L52 J52 H52 F52">
    <cfRule type="cellIs" dxfId="45" priority="1" operator="equal">
      <formula>"x"</formula>
    </cfRule>
  </conditionalFormatting>
  <conditionalFormatting sqref="D52">
    <cfRule type="cellIs" dxfId="44" priority="2" operator="equal">
      <formula>"x"</formula>
    </cfRule>
  </conditionalFormatting>
  <printOptions horizontalCentered="1"/>
  <pageMargins left="0" right="0" top="0.39370078740157483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topLeftCell="B1" zoomScale="72" zoomScaleNormal="72" zoomScaleSheetLayoutView="100" workbookViewId="0">
      <pane xSplit="2" ySplit="3" topLeftCell="D21" activePane="bottomRight" state="frozen"/>
      <selection activeCell="J58" sqref="J58"/>
      <selection pane="topRight" activeCell="J58" sqref="J58"/>
      <selection pane="bottomLeft" activeCell="J58" sqref="J58"/>
      <selection pane="bottomRight" activeCell="D75" sqref="D75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5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[1]A4!B6</f>
        <v>5</v>
      </c>
      <c r="C6" s="138"/>
      <c r="D6" s="137">
        <f>'Ki-3'!D6+7</f>
        <v>44592</v>
      </c>
      <c r="E6" s="162">
        <f>D6+4</f>
        <v>44596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VLOOKUP($A$7,[1]A4!$A$7:$P$7,D1,FALSE)</f>
        <v>0</v>
      </c>
      <c r="E7" s="133"/>
      <c r="F7" s="132">
        <f>VLOOKUP($A$7,[1]A4!$A$7:$P$7,F1,FALSE)</f>
        <v>0</v>
      </c>
      <c r="G7" s="132"/>
      <c r="H7" s="132">
        <f>VLOOKUP($A$7,[1]A4!$A$7:$P$7,H1,FALSE)</f>
        <v>0</v>
      </c>
      <c r="I7" s="132"/>
      <c r="J7" s="132">
        <f>VLOOKUP($A$7,[1]A4!$A$7:$P$7,J1,FALSE)</f>
        <v>0</v>
      </c>
      <c r="K7" s="132"/>
      <c r="L7" s="132">
        <f>VLOOKUP($A$7,[1]A4!$A$7:$P$7,L1,FALSE)</f>
        <v>0</v>
      </c>
      <c r="M7" s="132"/>
      <c r="N7" s="132">
        <f>VLOOKUP($A$7,[1]A4!$A$7:$P$7,N1,FALSE)</f>
        <v>0</v>
      </c>
      <c r="O7" s="132">
        <f>VLOOKUP($A$7,[1]A4!$A$7:$P$7,O1,FALSE)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IF(D$68="X","",IF(D$75="X","",VLOOKUP($A9,[1]A4!$A$2:$P$68,D$1,FALSE)))</f>
        <v>Eintropfsuppe</v>
      </c>
      <c r="E9" s="107" t="str">
        <f>IF(D$68="X","",IF(D$75="X","",VLOOKUP($A9,[1]A4!$A$2:$P$68,E$1,FALSE)))</f>
        <v>A,C,L</v>
      </c>
      <c r="F9" s="108" t="str">
        <f>IF(F$68="X","",IF(F$75="X","",VLOOKUP($A9,[1]A4!$A$2:$P$68,F$1,FALSE)))</f>
        <v xml:space="preserve">Einmachsuppe </v>
      </c>
      <c r="G9" s="107" t="str">
        <f>IF(F$68="X","",IF(F$75="X","",VLOOKUP($A9,[1]A4!$A$2:$P$68,G$1,FALSE)))</f>
        <v>A,L</v>
      </c>
      <c r="H9" s="108" t="str">
        <f>IF(H$68="X","",IF(H$75="X","",VLOOKUP($A9,[1]A4!$A$2:$P$68,H$1,FALSE)))</f>
        <v>Klare Suppe</v>
      </c>
      <c r="I9" s="107" t="str">
        <f>IF(H$68="X","",IF(H$75="X","",VLOOKUP($A9,[1]A4!$A$2:$P$68,I$1,FALSE)))</f>
        <v>L</v>
      </c>
      <c r="J9" s="108" t="str">
        <f>IF(J$68="X","",IF(J$75="X","",VLOOKUP($A9,[1]A4!$A$2:$P$68,J$1,FALSE)))</f>
        <v xml:space="preserve">Rote Linsensuppe </v>
      </c>
      <c r="K9" s="107" t="str">
        <f>IF(J$68="X","",IF(J$75="X","",VLOOKUP($A9,[1]A4!$A$2:$P$68,K$1,FALSE)))</f>
        <v>AG</v>
      </c>
      <c r="L9" s="108" t="str">
        <f>IF(L$68="X","",IF(L$75="X","",VLOOKUP($A9,[1]A4!$A$2:$P$68,L$1,FALSE)))</f>
        <v/>
      </c>
      <c r="M9" s="107" t="str">
        <f>IF(L$68="X","",IF(L$75="X","",VLOOKUP($A9,[1]A4!$A$2:$P$68,M$1,FALSE)))</f>
        <v/>
      </c>
      <c r="N9" s="104" t="str">
        <f>VLOOKUP($A9,[1]A4!$A$2:$P$68,N$1,FALSE)</f>
        <v>Brokkolicreme-</v>
      </c>
      <c r="O9" s="102" t="str">
        <f>VLOOKUP($A9,[1]A4!$A$2:$P$68,O$1,FALSE)</f>
        <v>L,A,G</v>
      </c>
      <c r="P9" s="103" t="str">
        <f>VLOOKUP($A9,[1]A4!$A$2:$P$68,P$1,FALSE)</f>
        <v xml:space="preserve">Rindsuppe </v>
      </c>
      <c r="Q9" s="102" t="str">
        <f>VLOOKUP($A9,[1]A4!$A$2:$P$68,Q$1,FALSE)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>
        <f>IF(D$68="X","",IF(D$75="X","",VLOOKUP($A10,[1]A4!$A$2:$P$68,D$1,FALSE)))</f>
        <v>0</v>
      </c>
      <c r="E10" s="100">
        <f>IF(D$68="X","",IF(D$75="X","",VLOOKUP($A10,[1]A4!$A$2:$P$68,E$1,FALSE)))</f>
        <v>0</v>
      </c>
      <c r="F10" s="101" t="str">
        <f>IF(F$68="X","",IF(F$75="X","",VLOOKUP($A10,[1]A4!$A$2:$P$68,F$1,FALSE)))</f>
        <v>mit Gemüsejulienne</v>
      </c>
      <c r="G10" s="100" t="str">
        <f>IF(F$68="X","",IF(F$75="X","",VLOOKUP($A10,[1]A4!$A$2:$P$68,G$1,FALSE)))</f>
        <v>L</v>
      </c>
      <c r="H10" s="101" t="str">
        <f>IF(H$68="X","",IF(H$75="X","",VLOOKUP($A10,[1]A4!$A$2:$P$68,H$1,FALSE)))</f>
        <v>mit Reibteig</v>
      </c>
      <c r="I10" s="100" t="str">
        <f>IF(H$68="X","",IF(H$75="X","",VLOOKUP($A10,[1]A4!$A$2:$P$68,I$1,FALSE)))</f>
        <v>A,C</v>
      </c>
      <c r="J10" s="101" t="str">
        <f>IF(J$68="X","",IF(J$75="X","",VLOOKUP($A10,[1]A4!$A$2:$P$68,J$1,FALSE)))</f>
        <v>mit Ingwer</v>
      </c>
      <c r="K10" s="100">
        <f>IF(J$68="X","",IF(J$75="X","",VLOOKUP($A10,[1]A4!$A$2:$P$68,K$1,FALSE)))</f>
        <v>0</v>
      </c>
      <c r="L10" s="101" t="str">
        <f>IF(L$68="X","",IF(L$75="X","",VLOOKUP($A10,[1]A4!$A$2:$P$68,L$1,FALSE)))</f>
        <v/>
      </c>
      <c r="M10" s="100" t="str">
        <f>IF(L$68="X","",IF(L$75="X","",VLOOKUP($A10,[1]A4!$A$2:$P$68,M$1,FALSE)))</f>
        <v/>
      </c>
      <c r="N10" s="97" t="str">
        <f>VLOOKUP($A10,[1]A4!$A$2:$P$68,N$1,FALSE)</f>
        <v>suppe</v>
      </c>
      <c r="O10" s="95">
        <f>VLOOKUP($A10,[1]A4!$A$2:$P$68,O$1,FALSE)</f>
        <v>0</v>
      </c>
      <c r="P10" s="96" t="str">
        <f>VLOOKUP($A10,[1]A4!$A$2:$P$68,P$1,FALSE)</f>
        <v xml:space="preserve">mit Leberrreis </v>
      </c>
      <c r="Q10" s="95" t="str">
        <f>VLOOKUP($A10,[1]A4!$A$2:$P$68,Q$1,FALSE)</f>
        <v>A,C,G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58" t="str">
        <f>VLOOKUP($A11,[1]A4!$A$2:$P$68,D$1,FALSE)</f>
        <v xml:space="preserve">628 kJ / 150 kcal </v>
      </c>
      <c r="E11" s="159">
        <f>VLOOKUP($A11,[1]A4!$A$2:$P$68,E$1,FALSE)</f>
        <v>0</v>
      </c>
      <c r="F11" s="158">
        <f>VLOOKUP($A11,[1]A4!$A$2:$P$68,F$1,FALSE)</f>
        <v>0</v>
      </c>
      <c r="G11" s="159">
        <f>VLOOKUP($A11,[1]A4!$A$2:$P$68,G$1,FALSE)</f>
        <v>0</v>
      </c>
      <c r="H11" s="158" t="str">
        <f>VLOOKUP($A11,[1]A4!$A$2:$P$68,H$1,FALSE)</f>
        <v>670 kJ / 160 kcal</v>
      </c>
      <c r="I11" s="159">
        <f>VLOOKUP($A11,[1]A4!$A$2:$P$68,I$1,FALSE)</f>
        <v>0</v>
      </c>
      <c r="J11" s="158">
        <f>VLOOKUP($A11,[1]A4!$A$2:$P$68,J$1,FALSE)</f>
        <v>0</v>
      </c>
      <c r="K11" s="159">
        <f>VLOOKUP($A11,[1]A4!$A$2:$P$68,K$1,FALSE)</f>
        <v>0</v>
      </c>
      <c r="L11" s="158" t="str">
        <f>VLOOKUP($A11,[1]A4!$A$2:$P$68,L$1,FALSE)</f>
        <v>502 kJ, 120 kcal</v>
      </c>
      <c r="M11" s="126">
        <f>VLOOKUP($A11,[1]A4!$A$2:$P$68,M$1,FALSE)</f>
        <v>0</v>
      </c>
      <c r="N11" s="11">
        <f>VLOOKUP($A11,[1]A4!$A$2:$P$68,N$1,FALSE)</f>
        <v>0</v>
      </c>
      <c r="O11" s="10">
        <f>VLOOKUP($A11,[1]A4!$A$2:$P$68,O$1,FALSE)</f>
        <v>0</v>
      </c>
      <c r="P11" s="11" t="str">
        <f>VLOOKUP($A11,[1]A4!$A$2:$P$68,P$1,FALSE)</f>
        <v>795 kJ / 190 kcal</v>
      </c>
      <c r="Q11" s="10">
        <f>VLOOKUP($A11,[1]A4!$A$2:$P$68,Q$1,FALSE)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>Reisfleisch</v>
      </c>
      <c r="E13" s="105" t="str">
        <f>IF(D$52="x",E54,IF(D$31="x",E33,IF(D$45="x",E47,"")))</f>
        <v>A</v>
      </c>
      <c r="F13" s="106" t="str">
        <f>IF(F$52="x",F54,IF(F$31="x",F33,IF(F$45="x",F47,)))</f>
        <v>Pusztageschnetzeltes</v>
      </c>
      <c r="G13" s="105">
        <f>IF(F$52="x",G54,IF(F$31="x",G33,IF(F$45="x",G47,"")))</f>
        <v>0</v>
      </c>
      <c r="H13" s="106" t="str">
        <f>IF(H$52="x",H54,IF(H$31="x",H33,IF(H$45="x",H47,)))</f>
        <v xml:space="preserve">Grammelknödel </v>
      </c>
      <c r="I13" s="105" t="str">
        <f>IF(H$52="x",I54,IF(H$31="x",I33,IF(H$45="x",I47,"")))</f>
        <v xml:space="preserve">A,L </v>
      </c>
      <c r="J13" s="106" t="str">
        <f>IF(J$52="x",J54,IF(J$31="x",J33,IF(J$45="x",J47,)))</f>
        <v>Grießschmarrn</v>
      </c>
      <c r="K13" s="105" t="str">
        <f>IF(J$52="x",K54,IF(J$31="x",K33,IF(J$45="x",K47,"")))</f>
        <v>A,C,G</v>
      </c>
      <c r="L13" s="106" t="str">
        <f>IF(L$52="x",L54,IF(L$31="x",L33,IF(L$45="x",L47,)))</f>
        <v xml:space="preserve">Gebackenes </v>
      </c>
      <c r="M13" s="105">
        <f>IF(L$52="x",M54,IF(L$31="x",M33,IF(L$45="x",M47,"")))</f>
        <v>0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 xml:space="preserve">Backhenderl </v>
      </c>
      <c r="Q13" s="123" t="str">
        <f>IF(Q$32="x",Q33,IF(#REF!="x",#REF!,IF(#REF!="x",#REF!,"")))</f>
        <v>A,C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>mit Blattsalat</v>
      </c>
      <c r="E14" s="121" t="str">
        <f>IF(D$52="x",E55,IF(D$31="x",E34,IF(D$45="x",E48,"")))</f>
        <v>O</v>
      </c>
      <c r="F14" s="122" t="str">
        <f>IF(F$52="x",F55,IF(F$31="x",F34,IF(F$45="x",F48,)))</f>
        <v>mit Vollkornspiralen</v>
      </c>
      <c r="G14" s="121" t="str">
        <f>IF(F$52="x",G55,IF(F$31="x",G34,IF(F$45="x",G48,"")))</f>
        <v>A,C,G</v>
      </c>
      <c r="H14" s="122" t="str">
        <f>IF(H$52="x",H55,IF(H$31="x",H34,IF(H$45="x",H48,)))</f>
        <v xml:space="preserve">mit Sauerkraut </v>
      </c>
      <c r="I14" s="121" t="str">
        <f>IF(H$52="x",I55,IF(H$31="x",I34,IF(H$45="x",I48,"")))</f>
        <v>O,L</v>
      </c>
      <c r="J14" s="122" t="str">
        <f>IF(J$52="x",J55,IF(J$31="x",J34,IF(J$45="x",J48,)))</f>
        <v>mit Zwetschkenkompott</v>
      </c>
      <c r="K14" s="121">
        <f>IF(J$52="x",K55,IF(J$31="x",K34,IF(J$45="x",K48,"")))</f>
        <v>0</v>
      </c>
      <c r="L14" s="122" t="str">
        <f>IF(L$52="x",L55,IF(L$31="x",L34,IF(L$45="x",L48,)))</f>
        <v xml:space="preserve">Fischfilet </v>
      </c>
      <c r="M14" s="121" t="str">
        <f>IF(L$52="x",M55,IF(L$31="x",M34,IF(L$45="x",M48,"")))</f>
        <v>D,L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>mit Petersilkartoffeln</v>
      </c>
      <c r="Q14" s="17">
        <f>IF(Q$32="x",Q34,IF(#REF!="x",#REF!,IF(#REF!="x",#REF!,"")))</f>
        <v>0</v>
      </c>
      <c r="R14" s="86"/>
      <c r="T14" s="2"/>
    </row>
    <row r="15" spans="1:20" ht="16.5" customHeight="1">
      <c r="A15" s="14"/>
      <c r="B15" s="167"/>
      <c r="C15" s="109"/>
      <c r="D15" s="122">
        <f>IF(D$52="x",D56,IF(D$31="x",D35,IF(D$45="x",D49,)))</f>
        <v>0</v>
      </c>
      <c r="E15" s="121">
        <f>IF(D$52="x",E56,IF(D$31="x",E35,IF(D$45="x",E49,"")))</f>
        <v>0</v>
      </c>
      <c r="F15" s="122" t="str">
        <f>IF(F$52="x",F56,IF(F$31="x",F35,IF(F$45="x",F49,)))</f>
        <v>und Chinakohlsalat</v>
      </c>
      <c r="G15" s="121" t="str">
        <f>IF(F$52="x",G56,IF(F$31="x",G35,IF(F$45="x",G49,"")))</f>
        <v>O</v>
      </c>
      <c r="H15" s="122" t="str">
        <f>IF(H$52="x",H56,IF(H$31="x",H35,IF(H$45="x",H49,)))</f>
        <v>und Kümmelglace</v>
      </c>
      <c r="I15" s="121">
        <f>IF(H$52="x",I56,IF(H$31="x",I35,IF(H$45="x",I49,"")))</f>
        <v>0</v>
      </c>
      <c r="J15" s="122">
        <f>IF(J$52="x",J56,IF(J$31="x",J35,IF(J$45="x",J49,)))</f>
        <v>0</v>
      </c>
      <c r="K15" s="121">
        <f>IF(J$52="x",K56,IF(J$31="x",K35,IF(J$45="x",K49,"")))</f>
        <v>0</v>
      </c>
      <c r="L15" s="122" t="str">
        <f>IF(L$52="x",L56,IF(L$31="x",L35,IF(L$45="x",L49,)))</f>
        <v>mit Gemüsereis</v>
      </c>
      <c r="M15" s="121" t="str">
        <f>IF(L$52="x",M56,IF(L$31="x",M35,IF(L$45="x",M49,"")))</f>
        <v>L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Rahmgurken </v>
      </c>
      <c r="Q15" s="17" t="str">
        <f>IF(Q$32="x",Q35,IF(#REF!="x",#REF!,IF(#REF!="x",#REF!,"")))</f>
        <v>G,O</v>
      </c>
      <c r="R15" s="86"/>
      <c r="T15" s="2"/>
    </row>
    <row r="16" spans="1:20" ht="16.5" customHeight="1">
      <c r="A16" s="14"/>
      <c r="B16" s="167"/>
      <c r="C16" s="109"/>
      <c r="D16" s="99">
        <f>IF(D$52="x",D57,IF(D$31="x",D36,IF(D$45="x",D50,)))</f>
        <v>0</v>
      </c>
      <c r="E16" s="120">
        <f>IF(D$52="x",E57,IF(D$31="x",E36,IF(D$45="x",E50,"")))</f>
        <v>0</v>
      </c>
      <c r="F16" s="99">
        <f>IF(F$52="x",F57,IF(F$31="x",F36,IF(F$45="x",F50,)))</f>
        <v>0</v>
      </c>
      <c r="G16" s="120">
        <f>IF(F$52="x",G57,IF(F$31="x",G36,IF(F$45="x",G50,"")))</f>
        <v>0</v>
      </c>
      <c r="H16" s="99">
        <f>IF(H$52="x",H57,IF(H$31="x",H36,IF(H$45="x",H50,)))</f>
        <v>0</v>
      </c>
      <c r="I16" s="120">
        <f>IF(H$52="x",I57,IF(H$31="x",I36,IF(H$45="x",I50,"")))</f>
        <v>0</v>
      </c>
      <c r="J16" s="99">
        <f>IF(J$52="x",J57,IF(J$31="x",J36,IF(J$45="x",J50,)))</f>
        <v>0</v>
      </c>
      <c r="K16" s="120">
        <f>IF(J$52="x",K57,IF(J$31="x",K36,IF(J$45="x",K50,"")))</f>
        <v>0</v>
      </c>
      <c r="L16" s="99" t="str">
        <f>IF(L$52="x",L57,IF(L$31="x",L36,IF(L$45="x",L50,)))</f>
        <v xml:space="preserve">und Kartoffelsalat 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56" t="str">
        <f>IF(D$31="x",D37,IF(#REF!="x",#REF!,IF(#REF!="x",#REF!,"")))</f>
        <v>2847 kJ, 680 kcal</v>
      </c>
      <c r="E17" s="157">
        <f>IF(E$32="x",E37,IF(#REF!="x",#REF!,IF(#REF!="x",#REF!,"")))</f>
        <v>0</v>
      </c>
      <c r="F17" s="156" t="str">
        <f>IF(F$31="x",F37,IF(#REF!="x",#REF!,IF(#REF!="x",#REF!,"")))</f>
        <v>3014 kJ / 720 kcal</v>
      </c>
      <c r="G17" s="157">
        <f>IF(G$32="x",G37,IF(#REF!="x",#REF!,IF(#REF!="x",#REF!,"")))</f>
        <v>0</v>
      </c>
      <c r="H17" s="156" t="str">
        <f>IF(H$31="x",H37,IF(#REF!="x",#REF!,IF(#REF!="x",#REF!,"")))</f>
        <v>3431 kJ / 820 kcal</v>
      </c>
      <c r="I17" s="157">
        <f>IF(I$32="x",I37,IF(#REF!="x",#REF!,IF(#REF!="x",#REF!,"")))</f>
        <v>0</v>
      </c>
      <c r="J17" s="156" t="e">
        <f>IF(J$31="x",J37,IF(#REF!="x",#REF!,IF(#REF!="x",#REF!,"")))</f>
        <v>#REF!</v>
      </c>
      <c r="K17" s="157" t="e">
        <f>IF(K$32="x",K37,IF(#REF!="x",#REF!,IF(#REF!="x",#REF!,"")))</f>
        <v>#REF!</v>
      </c>
      <c r="L17" s="156" t="str">
        <f>IF(L$31="x",L37,IF(#REF!="x",#REF!,IF(#REF!="x",#REF!,"")))</f>
        <v>3559 kJ, 850 kcal</v>
      </c>
      <c r="M17" s="117">
        <f>IF(M$32="x",M37,IF(#REF!="x",#REF!,IF(#REF!="x",#REF!,"")))</f>
        <v>0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3182 kJ, 760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/>
      </c>
      <c r="E18" s="10" t="str">
        <f>IF(E$39="x",E44,IF(E$46="x",E51,IF(E$53="x",E58,"")))</f>
        <v/>
      </c>
      <c r="F18" s="11" t="str">
        <f>IF(F$38="x",F44,IF(F$45="x",F51,IF(F$52="x",F58,"")))</f>
        <v/>
      </c>
      <c r="G18" s="10" t="str">
        <f>IF(G$39="x",G44,IF(G$46="x",G51,IF(G$53="x",G58,"")))</f>
        <v/>
      </c>
      <c r="H18" s="11" t="str">
        <f>IF(H$38="x",H44,IF(H$45="x",H51,IF(H$52="x",H58,"")))</f>
        <v/>
      </c>
      <c r="I18" s="10" t="str">
        <f>IF(I$39="x",I44,IF(I$46="x",I51,IF(I$53="x",I58,"")))</f>
        <v/>
      </c>
      <c r="J18" s="11" t="str">
        <f>IF(J$38="x",J44,IF(J$45="x",J51,IF(J$52="x",J58,"")))</f>
        <v>2604 kJ, 620 kcal</v>
      </c>
      <c r="K18" s="10">
        <f>IF(K$39="x",K44,IF(K$46="x",K51,IF(K$53="x",K58,"")))</f>
        <v>0</v>
      </c>
      <c r="L18" s="11" t="str">
        <f>IF(L$38="x",L44,IF(L$45="x",L51,IF(L$52="x",L58,"")))</f>
        <v/>
      </c>
      <c r="M18" s="10" t="str">
        <f>IF(M$39="x",M44,IF(M$46="x",M51,IF(M$53="x",M58,"")))</f>
        <v/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/>
      </c>
      <c r="I20" s="107" t="str">
        <f>IF(H$68="X",I70,IF(H$75="X",I77,""))</f>
        <v/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>Marillekuchen</v>
      </c>
      <c r="M20" s="105" t="str">
        <f>IF(L$68="X",M70,IF(L$75="X",M77,""))</f>
        <v>A,C,G,H</v>
      </c>
      <c r="N20" s="104" t="str">
        <f>VLOOKUP($A20,[1]A4!$A$2:$P$68,N$1,FALSE)</f>
        <v>Brokkolicreme-</v>
      </c>
      <c r="O20" s="102" t="str">
        <f>VLOOKUP($A20,[1]A4!$A$2:$P$68,O$1,FALSE)</f>
        <v>L,A,G</v>
      </c>
      <c r="P20" s="103" t="str">
        <f>VLOOKUP($A20,[1]A4!$A$2:$P$68,P$1,FALSE)</f>
        <v xml:space="preserve">Rindsuppe </v>
      </c>
      <c r="Q20" s="102" t="str">
        <f>VLOOKUP($A20,[1]A4!$A$2:$P$68,Q$1,FALSE)</f>
        <v>L</v>
      </c>
      <c r="R20" s="155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 t="str">
        <f>VLOOKUP($A21,[1]A4!$A$2:$P$68,N$1,FALSE)</f>
        <v>suppe</v>
      </c>
      <c r="O21" s="95">
        <f>VLOOKUP($A21,[1]A4!$A$2:$P$68,O$1,FALSE)</f>
        <v>0</v>
      </c>
      <c r="P21" s="96" t="str">
        <f>VLOOKUP($A21,[1]A4!$A$2:$P$68,P$1,FALSE)</f>
        <v xml:space="preserve">mit Leberrreis </v>
      </c>
      <c r="Q21" s="95" t="str">
        <f>VLOOKUP($A21,[1]A4!$A$2:$P$68,Q$1,FALSE)</f>
        <v>A,C,G</v>
      </c>
      <c r="R21" s="155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[1]A4!B73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4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 t="s">
        <v>3</v>
      </c>
      <c r="E31" s="31"/>
      <c r="F31" s="29" t="s">
        <v>3</v>
      </c>
      <c r="G31" s="62"/>
      <c r="H31" s="29" t="s">
        <v>3</v>
      </c>
      <c r="I31" s="62"/>
      <c r="J31" s="29"/>
      <c r="K31" s="61"/>
      <c r="L31" s="29" t="s">
        <v>3</v>
      </c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 t="str">
        <f>D31</f>
        <v>x</v>
      </c>
      <c r="F32" s="24"/>
      <c r="G32" s="23" t="str">
        <f>F31</f>
        <v>x</v>
      </c>
      <c r="H32" s="24"/>
      <c r="I32" s="23" t="str">
        <f>H31</f>
        <v>x</v>
      </c>
      <c r="J32" s="24"/>
      <c r="K32" s="23">
        <f>J31</f>
        <v>0</v>
      </c>
      <c r="L32" s="24"/>
      <c r="M32" s="23" t="str">
        <f>L31</f>
        <v>x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VLOOKUP($A33,[1]A4!$A$2:$P$68,D$1,FALSE)</f>
        <v>Reisfleisch</v>
      </c>
      <c r="E33" s="17" t="str">
        <f>VLOOKUP($A33,[1]A4!$A$2:$P$68,E$1,FALSE)</f>
        <v>A</v>
      </c>
      <c r="F33" s="18" t="str">
        <f>VLOOKUP($A33,[1]A4!$A$2:$P$68,F$1,FALSE)</f>
        <v>Pusztageschnetzeltes</v>
      </c>
      <c r="G33" s="17">
        <f>VLOOKUP($A33,[1]A4!$A$2:$P$68,G$1,FALSE)</f>
        <v>0</v>
      </c>
      <c r="H33" s="18" t="str">
        <f>VLOOKUP($A33,[1]A4!$A$2:$P$68,H$1,FALSE)</f>
        <v xml:space="preserve">Grammelknödel </v>
      </c>
      <c r="I33" s="17" t="str">
        <f>VLOOKUP($A33,[1]A4!$A$2:$P$68,I$1,FALSE)</f>
        <v xml:space="preserve">A,L </v>
      </c>
      <c r="J33" s="18" t="str">
        <f>VLOOKUP($A33,[1]A4!$A$2:$P$68,J$1,FALSE)</f>
        <v>Pute Natur</v>
      </c>
      <c r="K33" s="17" t="str">
        <f>VLOOKUP($A33,[1]A4!$A$2:$P$68,K$1,FALSE)</f>
        <v>AFG</v>
      </c>
      <c r="L33" s="18" t="str">
        <f>VLOOKUP($A33,[1]A4!$A$2:$P$68,L$1,FALSE)</f>
        <v xml:space="preserve">Gebackenes </v>
      </c>
      <c r="M33" s="17">
        <f>VLOOKUP($A33,[1]A4!$A$2:$P$68,M$1,FALSE)</f>
        <v>0</v>
      </c>
      <c r="N33" s="18" t="str">
        <f>VLOOKUP($A33,[1]A4!$A$2:$P$68,N$1,FALSE)</f>
        <v>Rindsbraten</v>
      </c>
      <c r="O33" s="17" t="str">
        <f>VLOOKUP($A33,[1]A4!$A$2:$P$68,O$1,FALSE)</f>
        <v>ACGL</v>
      </c>
      <c r="P33" s="18" t="str">
        <f>VLOOKUP($A33,[1]A4!$A$2:$P$68,P$1,FALSE)</f>
        <v xml:space="preserve">Backhenderl </v>
      </c>
      <c r="Q33" s="17" t="str">
        <f>VLOOKUP($A33,[1]A4!$A$2:$P$68,Q$1,FALSE)</f>
        <v>A,C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VLOOKUP($A34,[1]A4!$A$2:$P$68,D$1,FALSE)</f>
        <v>mit Blattsalat</v>
      </c>
      <c r="E34" s="17" t="str">
        <f>VLOOKUP($A34,[1]A4!$A$2:$P$68,E$1,FALSE)</f>
        <v>O</v>
      </c>
      <c r="F34" s="18" t="str">
        <f>VLOOKUP($A34,[1]A4!$A$2:$P$68,F$1,FALSE)</f>
        <v>mit Vollkornspiralen</v>
      </c>
      <c r="G34" s="17" t="str">
        <f>VLOOKUP($A34,[1]A4!$A$2:$P$68,G$1,FALSE)</f>
        <v>A,C,G</v>
      </c>
      <c r="H34" s="18" t="str">
        <f>VLOOKUP($A34,[1]A4!$A$2:$P$68,H$1,FALSE)</f>
        <v xml:space="preserve">mit Sauerkraut </v>
      </c>
      <c r="I34" s="17" t="str">
        <f>VLOOKUP($A34,[1]A4!$A$2:$P$68,I$1,FALSE)</f>
        <v>O,L</v>
      </c>
      <c r="J34" s="18" t="str">
        <f>VLOOKUP($A34,[1]A4!$A$2:$P$68,J$1,FALSE)</f>
        <v>mit Rösti</v>
      </c>
      <c r="K34" s="17">
        <f>VLOOKUP($A34,[1]A4!$A$2:$P$68,K$1,FALSE)</f>
        <v>0</v>
      </c>
      <c r="L34" s="18" t="str">
        <f>VLOOKUP($A34,[1]A4!$A$2:$P$68,L$1,FALSE)</f>
        <v xml:space="preserve">Fischfilet </v>
      </c>
      <c r="M34" s="17" t="str">
        <f>VLOOKUP($A34,[1]A4!$A$2:$P$68,M$1,FALSE)</f>
        <v>D,L</v>
      </c>
      <c r="N34" s="18" t="str">
        <f>VLOOKUP($A34,[1]A4!$A$2:$P$68,N$1,FALSE)</f>
        <v>mit Wurzelsauce</v>
      </c>
      <c r="O34" s="17" t="str">
        <f>VLOOKUP($A34,[1]A4!$A$2:$P$68,O$1,FALSE)</f>
        <v>A</v>
      </c>
      <c r="P34" s="18" t="str">
        <f>VLOOKUP($A34,[1]A4!$A$2:$P$68,P$1,FALSE)</f>
        <v>mit Petersilkartoffeln</v>
      </c>
      <c r="Q34" s="17">
        <f>VLOOKUP($A34,[1]A4!$A$2:$P$68,Q$1,FALSE)</f>
        <v>0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>
        <f>VLOOKUP($A35,[1]A4!$A$2:$P$68,D$1,FALSE)</f>
        <v>0</v>
      </c>
      <c r="E35" s="17">
        <f>VLOOKUP($A35,[1]A4!$A$2:$P$68,E$1,FALSE)</f>
        <v>0</v>
      </c>
      <c r="F35" s="18" t="str">
        <f>VLOOKUP($A35,[1]A4!$A$2:$P$68,F$1,FALSE)</f>
        <v>und Chinakohlsalat</v>
      </c>
      <c r="G35" s="17" t="str">
        <f>VLOOKUP($A35,[1]A4!$A$2:$P$68,G$1,FALSE)</f>
        <v>O</v>
      </c>
      <c r="H35" s="18" t="str">
        <f>VLOOKUP($A35,[1]A4!$A$2:$P$68,H$1,FALSE)</f>
        <v>und Kümmelglace</v>
      </c>
      <c r="I35" s="17">
        <f>VLOOKUP($A35,[1]A4!$A$2:$P$68,I$1,FALSE)</f>
        <v>0</v>
      </c>
      <c r="J35" s="18" t="str">
        <f>VLOOKUP($A35,[1]A4!$A$2:$P$68,J$1,FALSE)</f>
        <v>und Fisolen-Paprikasalat</v>
      </c>
      <c r="K35" s="17" t="str">
        <f>VLOOKUP($A35,[1]A4!$A$2:$P$68,K$1,FALSE)</f>
        <v>O</v>
      </c>
      <c r="L35" s="18" t="str">
        <f>VLOOKUP($A35,[1]A4!$A$2:$P$68,L$1,FALSE)</f>
        <v>mit Gemüsereis</v>
      </c>
      <c r="M35" s="17" t="str">
        <f>VLOOKUP($A35,[1]A4!$A$2:$P$68,M$1,FALSE)</f>
        <v>L</v>
      </c>
      <c r="N35" s="18" t="str">
        <f>VLOOKUP($A35,[1]A4!$A$2:$P$68,N$1,FALSE)</f>
        <v>und Serviettenrolle</v>
      </c>
      <c r="O35" s="17" t="str">
        <f>VLOOKUP($A35,[1]A4!$A$2:$P$68,O$1,FALSE)</f>
        <v>ACGN</v>
      </c>
      <c r="P35" s="18" t="str">
        <f>VLOOKUP($A35,[1]A4!$A$2:$P$68,P$1,FALSE)</f>
        <v xml:space="preserve">und Rahmgurken </v>
      </c>
      <c r="Q35" s="17" t="str">
        <f>VLOOKUP($A35,[1]A4!$A$2:$P$68,Q$1,FALSE)</f>
        <v>G,O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>
        <f>VLOOKUP($A36,[1]A4!$A$2:$P$68,D$1,FALSE)</f>
        <v>0</v>
      </c>
      <c r="E36" s="17">
        <f>VLOOKUP($A36,[1]A4!$A$2:$P$68,E$1,FALSE)</f>
        <v>0</v>
      </c>
      <c r="F36" s="18">
        <f>VLOOKUP($A36,[1]A4!$A$2:$P$68,F$1,FALSE)</f>
        <v>0</v>
      </c>
      <c r="G36" s="17">
        <f>VLOOKUP($A36,[1]A4!$A$2:$P$68,G$1,FALSE)</f>
        <v>0</v>
      </c>
      <c r="H36" s="18">
        <f>VLOOKUP($A36,[1]A4!$A$2:$P$68,H$1,FALSE)</f>
        <v>0</v>
      </c>
      <c r="I36" s="17">
        <f>VLOOKUP($A36,[1]A4!$A$2:$P$68,I$1,FALSE)</f>
        <v>0</v>
      </c>
      <c r="J36" s="18">
        <f>VLOOKUP($A36,[1]A4!$A$2:$P$68,J$1,FALSE)</f>
        <v>0</v>
      </c>
      <c r="K36" s="17">
        <f>VLOOKUP($A36,[1]A4!$A$2:$P$68,K$1,FALSE)</f>
        <v>0</v>
      </c>
      <c r="L36" s="18" t="str">
        <f>VLOOKUP($A36,[1]A4!$A$2:$P$68,L$1,FALSE)</f>
        <v xml:space="preserve">und Kartoffelsalat </v>
      </c>
      <c r="M36" s="17">
        <f>VLOOKUP($A36,[1]A4!$A$2:$P$68,M$1,FALSE)</f>
        <v>0</v>
      </c>
      <c r="N36" s="18">
        <f>VLOOKUP($A36,[1]A4!$A$2:$P$68,N$1,FALSE)</f>
        <v>0</v>
      </c>
      <c r="O36" s="17">
        <f>VLOOKUP($A36,[1]A4!$A$2:$P$68,O$1,FALSE)</f>
        <v>0</v>
      </c>
      <c r="P36" s="18">
        <f>VLOOKUP($A36,[1]A4!$A$2:$P$68,P$1,FALSE)</f>
        <v>0</v>
      </c>
      <c r="Q36" s="17">
        <f>VLOOKUP($A36,[1]A4!$A$2:$P$68,Q$1,FALSE)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VLOOKUP($A37,[1]A4!$A$2:$P$68,D$1,FALSE)</f>
        <v>2847 kJ, 680 kcal</v>
      </c>
      <c r="E37" s="10">
        <f>VLOOKUP($A37,[1]A4!$A$2:$P$68,E$1,FALSE)</f>
        <v>0</v>
      </c>
      <c r="F37" s="11" t="str">
        <f>VLOOKUP($A37,[1]A4!$A$2:$P$68,F$1,FALSE)</f>
        <v>3014 kJ / 720 kcal</v>
      </c>
      <c r="G37" s="10">
        <f>VLOOKUP($A37,[1]A4!$A$2:$P$68,G$1,FALSE)</f>
        <v>0</v>
      </c>
      <c r="H37" s="11" t="str">
        <f>VLOOKUP($A37,[1]A4!$A$2:$P$68,H$1,FALSE)</f>
        <v>3431 kJ / 820 kcal</v>
      </c>
      <c r="I37" s="10">
        <f>VLOOKUP($A37,[1]A4!$A$2:$P$68,I$1,FALSE)</f>
        <v>0</v>
      </c>
      <c r="J37" s="11" t="str">
        <f>VLOOKUP($A37,[1]A4!$A$2:$P$68,J$1,FALSE)</f>
        <v>2259 kJ, 540 kcal</v>
      </c>
      <c r="K37" s="10">
        <f>VLOOKUP($A37,[1]A4!$A$2:$P$68,K$1,FALSE)</f>
        <v>0</v>
      </c>
      <c r="L37" s="11" t="str">
        <f>VLOOKUP($A37,[1]A4!$A$2:$P$68,L$1,FALSE)</f>
        <v>3559 kJ, 850 kcal</v>
      </c>
      <c r="M37" s="10">
        <f>VLOOKUP($A37,[1]A4!$A$2:$P$68,M$1,FALSE)</f>
        <v>0</v>
      </c>
      <c r="N37" s="11" t="str">
        <f>VLOOKUP($A37,[1]A4!$A$2:$P$68,N$1,FALSE)</f>
        <v>680 kcal , 2847 kJ</v>
      </c>
      <c r="O37" s="10">
        <f>VLOOKUP($A37,[1]A4!$A$2:$P$68,O$1,FALSE)</f>
        <v>0</v>
      </c>
      <c r="P37" s="11" t="str">
        <f>VLOOKUP($A37,[1]A4!$A$2:$P$68,P$1,FALSE)</f>
        <v>3182 kJ, 760 kcal</v>
      </c>
      <c r="Q37" s="10">
        <f>VLOOKUP($A37,[1]A4!$A$2:$P$68,Q$1,FALSE)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VLOOKUP($A40,[1]A4!$A$2:$P$68,D$1,FALSE)</f>
        <v>Reisfleisch</v>
      </c>
      <c r="E40" s="17" t="str">
        <f>VLOOKUP($A40,[1]A4!$A$2:$P$68,E$1,FALSE)</f>
        <v>A</v>
      </c>
      <c r="F40" s="18" t="str">
        <f>VLOOKUP($A40,[1]A4!$A$2:$P$68,F$1,FALSE)</f>
        <v>Pusztageschnetzeltes</v>
      </c>
      <c r="G40" s="17">
        <f>VLOOKUP($A40,[1]A4!$A$2:$P$68,G$1,FALSE)</f>
        <v>0</v>
      </c>
      <c r="H40" s="18" t="str">
        <f>VLOOKUP($A40,[1]A4!$A$2:$P$68,H$1,FALSE)</f>
        <v xml:space="preserve">Grammelknödel </v>
      </c>
      <c r="I40" s="17" t="str">
        <f>VLOOKUP($A40,[1]A4!$A$2:$P$68,I$1,FALSE)</f>
        <v xml:space="preserve">A,L </v>
      </c>
      <c r="J40" s="18" t="str">
        <f>VLOOKUP($A40,[1]A4!$A$2:$P$68,J$1,FALSE)</f>
        <v>Pute Natur</v>
      </c>
      <c r="K40" s="17" t="str">
        <f>VLOOKUP($A40,[1]A4!$A$2:$P$68,K$1,FALSE)</f>
        <v>AFG</v>
      </c>
      <c r="L40" s="18" t="str">
        <f>VLOOKUP($A40,[1]A4!$A$2:$P$68,L$1,FALSE)</f>
        <v xml:space="preserve">Gebackenes </v>
      </c>
      <c r="M40" s="17">
        <f>VLOOKUP($A40,[1]A4!$A$2:$P$68,M$1,FALSE)</f>
        <v>0</v>
      </c>
      <c r="N40" s="18" t="str">
        <f>VLOOKUP($A40,[1]A4!$A$2:$P$68,N$1,FALSE)</f>
        <v>Rindsbraten</v>
      </c>
      <c r="O40" s="17" t="str">
        <f>VLOOKUP($A40,[1]A4!$A$2:$P$68,O$1,FALSE)</f>
        <v>ACGL</v>
      </c>
      <c r="P40" s="18" t="str">
        <f>VLOOKUP($A40,[1]A4!$A$2:$P$68,P$1,FALSE)</f>
        <v xml:space="preserve">Backhenderl </v>
      </c>
      <c r="Q40" s="17" t="str">
        <f>VLOOKUP($A40,[1]A4!$A$2:$P$68,Q$1,FALSE)</f>
        <v>A,C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VLOOKUP($A41,[1]A4!$A$2:$P$68,D$1,FALSE)</f>
        <v>mit Blattsalat</v>
      </c>
      <c r="E41" s="17" t="str">
        <f>VLOOKUP($A41,[1]A4!$A$2:$P$68,E$1,FALSE)</f>
        <v>O</v>
      </c>
      <c r="F41" s="18" t="str">
        <f>VLOOKUP($A41,[1]A4!$A$2:$P$68,F$1,FALSE)</f>
        <v>mit Vollkornspiralen</v>
      </c>
      <c r="G41" s="17" t="str">
        <f>VLOOKUP($A41,[1]A4!$A$2:$P$68,G$1,FALSE)</f>
        <v>A,C,G</v>
      </c>
      <c r="H41" s="18" t="str">
        <f>VLOOKUP($A41,[1]A4!$A$2:$P$68,H$1,FALSE)</f>
        <v xml:space="preserve">mit Sauerkraut </v>
      </c>
      <c r="I41" s="17" t="str">
        <f>VLOOKUP($A41,[1]A4!$A$2:$P$68,I$1,FALSE)</f>
        <v>O,L</v>
      </c>
      <c r="J41" s="18" t="str">
        <f>VLOOKUP($A41,[1]A4!$A$2:$P$68,J$1,FALSE)</f>
        <v>mit Rösti</v>
      </c>
      <c r="K41" s="17">
        <f>VLOOKUP($A41,[1]A4!$A$2:$P$68,K$1,FALSE)</f>
        <v>0</v>
      </c>
      <c r="L41" s="18" t="str">
        <f>VLOOKUP($A41,[1]A4!$A$2:$P$68,L$1,FALSE)</f>
        <v xml:space="preserve">Fischfilet </v>
      </c>
      <c r="M41" s="17" t="str">
        <f>VLOOKUP($A41,[1]A4!$A$2:$P$68,M$1,FALSE)</f>
        <v>D,L</v>
      </c>
      <c r="N41" s="18" t="str">
        <f>VLOOKUP($A41,[1]A4!$A$2:$P$68,N$1,FALSE)</f>
        <v>mit Wurzelsauce</v>
      </c>
      <c r="O41" s="17" t="str">
        <f>VLOOKUP($A41,[1]A4!$A$2:$P$68,O$1,FALSE)</f>
        <v>A</v>
      </c>
      <c r="P41" s="18" t="str">
        <f>VLOOKUP($A41,[1]A4!$A$2:$P$68,P$1,FALSE)</f>
        <v>mit Petersilkartoffeln</v>
      </c>
      <c r="Q41" s="17">
        <f>VLOOKUP($A41,[1]A4!$A$2:$P$68,Q$1,FALSE)</f>
        <v>0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>
        <f>VLOOKUP($A42,[1]A4!$A$2:$P$68,D$1,FALSE)</f>
        <v>0</v>
      </c>
      <c r="E42" s="17">
        <f>VLOOKUP($A42,[1]A4!$A$2:$P$68,E$1,FALSE)</f>
        <v>0</v>
      </c>
      <c r="F42" s="18" t="str">
        <f>VLOOKUP($A42,[1]A4!$A$2:$P$68,F$1,FALSE)</f>
        <v>und Chinakohlsalat</v>
      </c>
      <c r="G42" s="17" t="str">
        <f>VLOOKUP($A42,[1]A4!$A$2:$P$68,G$1,FALSE)</f>
        <v>O</v>
      </c>
      <c r="H42" s="18" t="str">
        <f>VLOOKUP($A42,[1]A4!$A$2:$P$68,H$1,FALSE)</f>
        <v>und Kümmelglace</v>
      </c>
      <c r="I42" s="17">
        <f>VLOOKUP($A42,[1]A4!$A$2:$P$68,I$1,FALSE)</f>
        <v>0</v>
      </c>
      <c r="J42" s="18" t="str">
        <f>VLOOKUP($A42,[1]A4!$A$2:$P$68,J$1,FALSE)</f>
        <v>und Fisolen-Paprikasalat</v>
      </c>
      <c r="K42" s="17" t="str">
        <f>VLOOKUP($A42,[1]A4!$A$2:$P$68,K$1,FALSE)</f>
        <v>O</v>
      </c>
      <c r="L42" s="18" t="str">
        <f>VLOOKUP($A42,[1]A4!$A$2:$P$68,L$1,FALSE)</f>
        <v>mit Gemüsereis</v>
      </c>
      <c r="M42" s="17" t="str">
        <f>VLOOKUP($A42,[1]A4!$A$2:$P$68,M$1,FALSE)</f>
        <v>L</v>
      </c>
      <c r="N42" s="18" t="str">
        <f>VLOOKUP($A42,[1]A4!$A$2:$P$68,N$1,FALSE)</f>
        <v>und Serviettenrolle</v>
      </c>
      <c r="O42" s="17" t="str">
        <f>VLOOKUP($A42,[1]A4!$A$2:$P$68,O$1,FALSE)</f>
        <v>ACGN</v>
      </c>
      <c r="P42" s="18" t="str">
        <f>VLOOKUP($A42,[1]A4!$A$2:$P$68,P$1,FALSE)</f>
        <v xml:space="preserve">und Rahmgurken </v>
      </c>
      <c r="Q42" s="17" t="str">
        <f>VLOOKUP($A42,[1]A4!$A$2:$P$68,Q$1,FALSE)</f>
        <v>G,O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>
        <f>VLOOKUP($A43,[1]A4!$A$2:$P$68,D$1,FALSE)</f>
        <v>0</v>
      </c>
      <c r="E43" s="17">
        <f>VLOOKUP($A43,[1]A4!$A$2:$P$68,E$1,FALSE)</f>
        <v>0</v>
      </c>
      <c r="F43" s="18">
        <f>VLOOKUP($A43,[1]A4!$A$2:$P$68,F$1,FALSE)</f>
        <v>0</v>
      </c>
      <c r="G43" s="17">
        <f>VLOOKUP($A43,[1]A4!$A$2:$P$68,G$1,FALSE)</f>
        <v>0</v>
      </c>
      <c r="H43" s="18">
        <f>VLOOKUP($A43,[1]A4!$A$2:$P$68,H$1,FALSE)</f>
        <v>0</v>
      </c>
      <c r="I43" s="17">
        <f>VLOOKUP($A43,[1]A4!$A$2:$P$68,I$1,FALSE)</f>
        <v>0</v>
      </c>
      <c r="J43" s="18">
        <f>VLOOKUP($A43,[1]A4!$A$2:$P$68,J$1,FALSE)</f>
        <v>0</v>
      </c>
      <c r="K43" s="17">
        <f>VLOOKUP($A43,[1]A4!$A$2:$P$68,K$1,FALSE)</f>
        <v>0</v>
      </c>
      <c r="L43" s="18" t="str">
        <f>VLOOKUP($A43,[1]A4!$A$2:$P$68,L$1,FALSE)</f>
        <v xml:space="preserve">und Kartoffelsalat </v>
      </c>
      <c r="M43" s="17">
        <f>VLOOKUP($A43,[1]A4!$A$2:$P$68,M$1,FALSE)</f>
        <v>0</v>
      </c>
      <c r="N43" s="18">
        <f>VLOOKUP($A43,[1]A4!$A$2:$P$68,N$1,FALSE)</f>
        <v>0</v>
      </c>
      <c r="O43" s="17">
        <f>VLOOKUP($A43,[1]A4!$A$2:$P$68,O$1,FALSE)</f>
        <v>0</v>
      </c>
      <c r="P43" s="18">
        <f>VLOOKUP($A43,[1]A4!$A$2:$P$68,P$1,FALSE)</f>
        <v>0</v>
      </c>
      <c r="Q43" s="17">
        <f>VLOOKUP($A43,[1]A4!$A$2:$P$68,Q$1,FALSE)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VLOOKUP($A44,[1]A4!$A$2:$P$68,D$1,FALSE)</f>
        <v>2847 kJ, 680 kcal</v>
      </c>
      <c r="E44" s="10">
        <f>VLOOKUP($A44,[1]A4!$A$2:$P$68,E$1,FALSE)</f>
        <v>0</v>
      </c>
      <c r="F44" s="11" t="str">
        <f>VLOOKUP($A44,[1]A4!$A$2:$P$68,F$1,FALSE)</f>
        <v>3014 kJ / 720 kcal</v>
      </c>
      <c r="G44" s="10">
        <f>VLOOKUP($A44,[1]A4!$A$2:$P$68,G$1,FALSE)</f>
        <v>0</v>
      </c>
      <c r="H44" s="11" t="str">
        <f>VLOOKUP($A44,[1]A4!$A$2:$P$68,H$1,FALSE)</f>
        <v>3431 kJ / 820 kcal</v>
      </c>
      <c r="I44" s="10">
        <f>VLOOKUP($A44,[1]A4!$A$2:$P$68,I$1,FALSE)</f>
        <v>0</v>
      </c>
      <c r="J44" s="11" t="str">
        <f>VLOOKUP($A44,[1]A4!$A$2:$P$68,J$1,FALSE)</f>
        <v>2259 kJ, 540 kcal</v>
      </c>
      <c r="K44" s="10">
        <f>VLOOKUP($A44,[1]A4!$A$2:$P$68,K$1,FALSE)</f>
        <v>0</v>
      </c>
      <c r="L44" s="11" t="str">
        <f>VLOOKUP($A44,[1]A4!$A$2:$P$68,L$1,FALSE)</f>
        <v>3559 kJ, 850 kcal</v>
      </c>
      <c r="M44" s="10">
        <f>VLOOKUP($A44,[1]A4!$A$2:$P$68,M$1,FALSE)</f>
        <v>0</v>
      </c>
      <c r="N44" s="11" t="str">
        <f>VLOOKUP($A44,[1]A4!$A$2:$P$68,N$1,FALSE)</f>
        <v>680 kcal , 2847 kJ</v>
      </c>
      <c r="O44" s="10">
        <f>VLOOKUP($A44,[1]A4!$A$2:$P$68,O$1,FALSE)</f>
        <v>0</v>
      </c>
      <c r="P44" s="11" t="str">
        <f>VLOOKUP($A44,[1]A4!$A$2:$P$68,P$1,FALSE)</f>
        <v>3182 kJ, 760 kcal</v>
      </c>
      <c r="Q44" s="10">
        <f>VLOOKUP($A44,[1]A4!$A$2:$P$68,Q$1,FALSE)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/>
      <c r="E45" s="31"/>
      <c r="F45" s="29"/>
      <c r="G45" s="30"/>
      <c r="H45" s="29"/>
      <c r="I45" s="30"/>
      <c r="J45" s="29" t="s">
        <v>3</v>
      </c>
      <c r="K45" s="28"/>
      <c r="L45" s="29"/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>
        <f>D45</f>
        <v>0</v>
      </c>
      <c r="F46" s="24"/>
      <c r="G46" s="23">
        <f>F45</f>
        <v>0</v>
      </c>
      <c r="H46" s="24"/>
      <c r="I46" s="23">
        <f>H45</f>
        <v>0</v>
      </c>
      <c r="J46" s="24"/>
      <c r="K46" s="23" t="str">
        <f>J45</f>
        <v>x</v>
      </c>
      <c r="L46" s="24"/>
      <c r="M46" s="23">
        <f>L45</f>
        <v>0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VLOOKUP($A47,[1]A4!$A$2:$P$68,D$1,FALSE)</f>
        <v>Scheiterhaufen</v>
      </c>
      <c r="E47" s="17" t="str">
        <f>VLOOKUP($A47,[1]A4!$A$2:$P$68,E$1,FALSE)</f>
        <v>A,C,G</v>
      </c>
      <c r="F47" s="18" t="str">
        <f>VLOOKUP($A47,[1]A4!$A$2:$P$68,F$1,FALSE)</f>
        <v>Kartoffelsterz</v>
      </c>
      <c r="G47" s="17" t="str">
        <f>VLOOKUP($A47,[1]A4!$A$2:$P$68,G$1,FALSE)</f>
        <v>AGC</v>
      </c>
      <c r="H47" s="18" t="str">
        <f>VLOOKUP($A47,[1]A4!$A$2:$P$68,H$1,FALSE)</f>
        <v>Kürbisrisotto</v>
      </c>
      <c r="I47" s="17" t="str">
        <f>VLOOKUP($A47,[1]A4!$A$2:$P$68,I$1,FALSE)</f>
        <v>A,C,G,L</v>
      </c>
      <c r="J47" s="18" t="str">
        <f>VLOOKUP($A47,[1]A4!$A$2:$P$68,J$1,FALSE)</f>
        <v>Grießschmarrn</v>
      </c>
      <c r="K47" s="17" t="str">
        <f>VLOOKUP($A47,[1]A4!$A$2:$P$68,K$1,FALSE)</f>
        <v>A,C,G</v>
      </c>
      <c r="L47" s="18" t="str">
        <f>VLOOKUP($A47,[1]A4!$A$2:$P$68,L$1,FALSE)</f>
        <v>Krautfleckerl</v>
      </c>
      <c r="M47" s="17" t="str">
        <f>VLOOKUP($A47,[1]A4!$A$2:$P$68,M$1,FALSE)</f>
        <v>A,C,G,L</v>
      </c>
      <c r="N47" s="18" t="str">
        <f>VLOOKUP($A47,[1]A4!$A$2:$P$68,N$1,FALSE)</f>
        <v>Zwetschkenstrudel</v>
      </c>
      <c r="O47" s="17" t="str">
        <f>VLOOKUP($A47,[1]A4!$A$2:$P$68,O$1,FALSE)</f>
        <v>A,C,G</v>
      </c>
      <c r="P47" s="18" t="str">
        <f>VLOOKUP($A47,[1]A4!$A$2:$P$68,P$1,FALSE)</f>
        <v>Nudelauflauf</v>
      </c>
      <c r="Q47" s="17" t="str">
        <f>VLOOKUP($A47,[1]A4!$A$2:$P$68,Q$1,FALSE)</f>
        <v>A,G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VLOOKUP($A48,[1]A4!$A$2:$P$68,D$1,FALSE)</f>
        <v>mit Zimtsauce</v>
      </c>
      <c r="E48" s="17">
        <f>VLOOKUP($A48,[1]A4!$A$2:$P$68,E$1,FALSE)</f>
        <v>0</v>
      </c>
      <c r="F48" s="18" t="str">
        <f>VLOOKUP($A48,[1]A4!$A$2:$P$68,F$1,FALSE)</f>
        <v xml:space="preserve">mit Salat </v>
      </c>
      <c r="G48" s="17">
        <f>VLOOKUP($A48,[1]A4!$A$2:$P$68,G$1,FALSE)</f>
        <v>0</v>
      </c>
      <c r="H48" s="18" t="str">
        <f>VLOOKUP($A48,[1]A4!$A$2:$P$68,H$1,FALSE)</f>
        <v xml:space="preserve">mit Parmesan </v>
      </c>
      <c r="I48" s="17" t="str">
        <f>VLOOKUP($A48,[1]A4!$A$2:$P$68,I$1,FALSE)</f>
        <v>C,G</v>
      </c>
      <c r="J48" s="18" t="str">
        <f>VLOOKUP($A48,[1]A4!$A$2:$P$68,J$1,FALSE)</f>
        <v>mit Zwetschkenkompott</v>
      </c>
      <c r="K48" s="17">
        <f>VLOOKUP($A48,[1]A4!$A$2:$P$68,K$1,FALSE)</f>
        <v>0</v>
      </c>
      <c r="L48" s="18" t="str">
        <f>VLOOKUP($A48,[1]A4!$A$2:$P$68,L$1,FALSE)</f>
        <v>mit Salat</v>
      </c>
      <c r="M48" s="17" t="str">
        <f>VLOOKUP($A48,[1]A4!$A$2:$P$68,M$1,FALSE)</f>
        <v>O</v>
      </c>
      <c r="N48" s="18" t="str">
        <f>VLOOKUP($A48,[1]A4!$A$2:$P$68,N$1,FALSE)</f>
        <v>mit Vanillecreme</v>
      </c>
      <c r="O48" s="17">
        <f>VLOOKUP($A48,[1]A4!$A$2:$P$68,O$1,FALSE)</f>
        <v>0</v>
      </c>
      <c r="P48" s="18" t="str">
        <f>VLOOKUP($A48,[1]A4!$A$2:$P$68,P$1,FALSE)</f>
        <v>mit Käse überbacken</v>
      </c>
      <c r="Q48" s="17" t="str">
        <f>VLOOKUP($A48,[1]A4!$A$2:$P$68,Q$1,FALSE)</f>
        <v>G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>
        <f>VLOOKUP($A49,[1]A4!$A$2:$P$68,D$1,FALSE)</f>
        <v>0</v>
      </c>
      <c r="E49" s="17">
        <f>VLOOKUP($A49,[1]A4!$A$2:$P$68,E$1,FALSE)</f>
        <v>0</v>
      </c>
      <c r="F49" s="18">
        <f>VLOOKUP($A49,[1]A4!$A$2:$P$68,F$1,FALSE)</f>
        <v>0</v>
      </c>
      <c r="G49" s="17">
        <f>VLOOKUP($A49,[1]A4!$A$2:$P$68,G$1,FALSE)</f>
        <v>0</v>
      </c>
      <c r="H49" s="18" t="str">
        <f>VLOOKUP($A49,[1]A4!$A$2:$P$68,H$1,FALSE)</f>
        <v>und Salat</v>
      </c>
      <c r="I49" s="17">
        <f>VLOOKUP($A49,[1]A4!$A$2:$P$68,I$1,FALSE)</f>
        <v>0</v>
      </c>
      <c r="J49" s="18">
        <f>VLOOKUP($A49,[1]A4!$A$2:$P$68,J$1,FALSE)</f>
        <v>0</v>
      </c>
      <c r="K49" s="17">
        <f>VLOOKUP($A49,[1]A4!$A$2:$P$68,K$1,FALSE)</f>
        <v>0</v>
      </c>
      <c r="L49" s="18">
        <f>VLOOKUP($A49,[1]A4!$A$2:$P$68,L$1,FALSE)</f>
        <v>0</v>
      </c>
      <c r="M49" s="17">
        <f>VLOOKUP($A49,[1]A4!$A$2:$P$68,M$1,FALSE)</f>
        <v>0</v>
      </c>
      <c r="N49" s="18">
        <f>VLOOKUP($A49,[1]A4!$A$2:$P$68,N$1,FALSE)</f>
        <v>0</v>
      </c>
      <c r="O49" s="17">
        <f>VLOOKUP($A49,[1]A4!$A$2:$P$68,O$1,FALSE)</f>
        <v>0</v>
      </c>
      <c r="P49" s="18" t="str">
        <f>VLOOKUP($A49,[1]A4!$A$2:$P$68,P$1,FALSE)</f>
        <v>und Salat</v>
      </c>
      <c r="Q49" s="17" t="str">
        <f>VLOOKUP($A49,[1]A4!$A$2:$P$68,Q$1,FALSE)</f>
        <v>O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VLOOKUP($A50,[1]A4!$A$2:$P$68,D$1,FALSE)</f>
        <v>0</v>
      </c>
      <c r="E50" s="15">
        <f>VLOOKUP($A50,[1]A4!$A$2:$P$68,E$1,FALSE)</f>
        <v>0</v>
      </c>
      <c r="F50" s="16">
        <f>VLOOKUP($A50,[1]A4!$A$2:$P$68,F$1,FALSE)</f>
        <v>0</v>
      </c>
      <c r="G50" s="15">
        <f>VLOOKUP($A50,[1]A4!$A$2:$P$68,G$1,FALSE)</f>
        <v>0</v>
      </c>
      <c r="H50" s="16">
        <f>VLOOKUP($A50,[1]A4!$A$2:$P$68,H$1,FALSE)</f>
        <v>0</v>
      </c>
      <c r="I50" s="15">
        <f>VLOOKUP($A50,[1]A4!$A$2:$P$68,I$1,FALSE)</f>
        <v>0</v>
      </c>
      <c r="J50" s="16">
        <f>VLOOKUP($A50,[1]A4!$A$2:$P$68,J$1,FALSE)</f>
        <v>0</v>
      </c>
      <c r="K50" s="15">
        <f>VLOOKUP($A50,[1]A4!$A$2:$P$68,K$1,FALSE)</f>
        <v>0</v>
      </c>
      <c r="L50" s="16">
        <f>VLOOKUP($A50,[1]A4!$A$2:$P$68,L$1,FALSE)</f>
        <v>0</v>
      </c>
      <c r="M50" s="15">
        <f>VLOOKUP($A50,[1]A4!$A$2:$P$68,M$1,FALSE)</f>
        <v>0</v>
      </c>
      <c r="N50" s="16">
        <f>VLOOKUP($A50,[1]A4!$A$2:$P$68,N$1,FALSE)</f>
        <v>0</v>
      </c>
      <c r="O50" s="15">
        <f>VLOOKUP($A50,[1]A4!$A$2:$P$68,O$1,FALSE)</f>
        <v>0</v>
      </c>
      <c r="P50" s="16">
        <f>VLOOKUP($A50,[1]A4!$A$2:$P$68,P$1,FALSE)</f>
        <v>0</v>
      </c>
      <c r="Q50" s="15">
        <f>VLOOKUP($A50,[1]A4!$A$2:$P$68,Q$1,FALSE)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VLOOKUP($A51,[1]A4!$A$2:$P$68,D$1,FALSE)</f>
        <v>2287 kJ / 690 kcal</v>
      </c>
      <c r="E51" s="10">
        <f>VLOOKUP($A51,[1]A4!$A$2:$P$68,E$1,FALSE)</f>
        <v>0</v>
      </c>
      <c r="F51" s="11" t="str">
        <f>VLOOKUP($A51,[1]A4!$A$2:$P$68,F$1,FALSE)</f>
        <v>1883 kJ, 450 kcal</v>
      </c>
      <c r="G51" s="10">
        <f>VLOOKUP($A51,[1]A4!$A$2:$P$68,G$1,FALSE)</f>
        <v>0</v>
      </c>
      <c r="H51" s="11" t="str">
        <f>VLOOKUP($A51,[1]A4!$A$2:$P$68,H$1,FALSE)</f>
        <v>2847 kJ, 680 kcal</v>
      </c>
      <c r="I51" s="10">
        <f>VLOOKUP($A51,[1]A4!$A$2:$P$68,I$1,FALSE)</f>
        <v>0</v>
      </c>
      <c r="J51" s="11" t="str">
        <f>VLOOKUP($A51,[1]A4!$A$2:$P$68,J$1,FALSE)</f>
        <v>2604 kJ, 620 kcal</v>
      </c>
      <c r="K51" s="10">
        <f>VLOOKUP($A51,[1]A4!$A$2:$P$68,K$1,FALSE)</f>
        <v>0</v>
      </c>
      <c r="L51" s="11" t="str">
        <f>VLOOKUP($A51,[1]A4!$A$2:$P$68,L$1,FALSE)</f>
        <v>2287 kJ / 690 kcal</v>
      </c>
      <c r="M51" s="10">
        <f>VLOOKUP($A51,[1]A4!$A$2:$P$68,M$1,FALSE)</f>
        <v>0</v>
      </c>
      <c r="N51" s="11" t="str">
        <f>VLOOKUP($A51,[1]A4!$A$2:$P$68,N$1,FALSE)</f>
        <v>2973 kJ, 710 kcal</v>
      </c>
      <c r="O51" s="10">
        <f>VLOOKUP($A51,[1]A4!$A$2:$P$68,O$1,FALSE)</f>
        <v>0</v>
      </c>
      <c r="P51" s="11" t="str">
        <f>VLOOKUP($A51,[1]A4!$A$2:$P$68,P$1,FALSE)</f>
        <v>2678 kJ / 640 kcal</v>
      </c>
      <c r="Q51" s="10">
        <f>VLOOKUP($A51,[1]A4!$A$2:$P$68,Q$1,FALSE)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/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>
        <f>L52</f>
        <v>0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/>
      <c r="H54" s="57"/>
      <c r="I54" s="17"/>
      <c r="J54" s="57"/>
      <c r="K54" s="17"/>
      <c r="L54" s="57"/>
      <c r="M54" s="17"/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/>
      <c r="L55" s="55"/>
      <c r="M55" s="17"/>
      <c r="N55" s="55"/>
      <c r="O55" s="54"/>
      <c r="P55" s="55"/>
      <c r="Q55" s="54"/>
      <c r="R55" s="22"/>
      <c r="S55" s="8"/>
      <c r="T55" s="7"/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/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/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VLOOKUP($A63,[1]A4!$A$2:$P$68,D$1,FALSE)</f>
        <v>Reisfleisch</v>
      </c>
      <c r="E63" s="17" t="str">
        <f>VLOOKUP($A63,[1]A4!$A$2:$P$68,E$1,FALSE)</f>
        <v>A</v>
      </c>
      <c r="F63" s="18" t="str">
        <f>VLOOKUP($A63,[1]A4!$A$2:$P$68,F$1,FALSE)</f>
        <v>Pusztageschnetzeltes</v>
      </c>
      <c r="G63" s="17">
        <f>VLOOKUP($A63,[1]A4!$A$2:$P$68,G$1,FALSE)</f>
        <v>0</v>
      </c>
      <c r="H63" s="18" t="str">
        <f>VLOOKUP($A63,[1]A4!$A$2:$P$68,H$1,FALSE)</f>
        <v xml:space="preserve">Grammelknödel </v>
      </c>
      <c r="I63" s="17" t="str">
        <f>VLOOKUP($A63,[1]A4!$A$2:$P$68,I$1,FALSE)</f>
        <v xml:space="preserve">A,L </v>
      </c>
      <c r="J63" s="18" t="str">
        <f>VLOOKUP($A63,[1]A4!$A$2:$P$68,J$1,FALSE)</f>
        <v>Pute Natur</v>
      </c>
      <c r="K63" s="17" t="str">
        <f>VLOOKUP($A63,[1]A4!$A$2:$P$68,K$1,FALSE)</f>
        <v>AFG</v>
      </c>
      <c r="L63" s="18" t="str">
        <f>VLOOKUP($A63,[1]A4!$A$2:$P$68,L$1,FALSE)</f>
        <v xml:space="preserve">Gebackenes </v>
      </c>
      <c r="M63" s="17">
        <f>VLOOKUP($A63,[1]A4!$A$2:$P$68,M$1,FALSE)</f>
        <v>0</v>
      </c>
      <c r="N63" s="18" t="str">
        <f>VLOOKUP($A63,[1]A4!$A$2:$P$68,N$1,FALSE)</f>
        <v>Rindsbraten</v>
      </c>
      <c r="O63" s="17" t="str">
        <f>VLOOKUP($A63,[1]A4!$A$2:$P$68,O$1,FALSE)</f>
        <v>ACGL</v>
      </c>
      <c r="P63" s="18" t="str">
        <f>VLOOKUP($A63,[1]A4!$A$2:$P$68,P$1,FALSE)</f>
        <v xml:space="preserve">Backhenderl </v>
      </c>
      <c r="Q63" s="17" t="str">
        <f>VLOOKUP($A63,[1]A4!$A$2:$P$68,Q$1,FALSE)</f>
        <v>A,C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VLOOKUP($A64,[1]A4!$A$2:$P$68,D$1,FALSE)</f>
        <v>mit Blattsalat</v>
      </c>
      <c r="E64" s="17" t="str">
        <f>VLOOKUP($A64,[1]A4!$A$2:$P$68,E$1,FALSE)</f>
        <v>O</v>
      </c>
      <c r="F64" s="18" t="str">
        <f>VLOOKUP($A64,[1]A4!$A$2:$P$68,F$1,FALSE)</f>
        <v>mit Vollkornspiralen</v>
      </c>
      <c r="G64" s="17" t="str">
        <f>VLOOKUP($A64,[1]A4!$A$2:$P$68,G$1,FALSE)</f>
        <v>A,C,G</v>
      </c>
      <c r="H64" s="18" t="str">
        <f>VLOOKUP($A64,[1]A4!$A$2:$P$68,H$1,FALSE)</f>
        <v xml:space="preserve">mit Sauerkraut </v>
      </c>
      <c r="I64" s="17" t="str">
        <f>VLOOKUP($A64,[1]A4!$A$2:$P$68,I$1,FALSE)</f>
        <v>O,L</v>
      </c>
      <c r="J64" s="18" t="str">
        <f>VLOOKUP($A64,[1]A4!$A$2:$P$68,J$1,FALSE)</f>
        <v>mit Rösti</v>
      </c>
      <c r="K64" s="17">
        <f>VLOOKUP($A64,[1]A4!$A$2:$P$68,K$1,FALSE)</f>
        <v>0</v>
      </c>
      <c r="L64" s="18" t="str">
        <f>VLOOKUP($A64,[1]A4!$A$2:$P$68,L$1,FALSE)</f>
        <v xml:space="preserve">Fischfilet </v>
      </c>
      <c r="M64" s="17" t="str">
        <f>VLOOKUP($A64,[1]A4!$A$2:$P$68,M$1,FALSE)</f>
        <v>D,L</v>
      </c>
      <c r="N64" s="18" t="str">
        <f>VLOOKUP($A64,[1]A4!$A$2:$P$68,N$1,FALSE)</f>
        <v>mit Wurzelsauce</v>
      </c>
      <c r="O64" s="17" t="str">
        <f>VLOOKUP($A64,[1]A4!$A$2:$P$68,O$1,FALSE)</f>
        <v>A</v>
      </c>
      <c r="P64" s="18" t="str">
        <f>VLOOKUP($A64,[1]A4!$A$2:$P$68,P$1,FALSE)</f>
        <v>mit Petersilkartoffeln</v>
      </c>
      <c r="Q64" s="17">
        <f>VLOOKUP($A64,[1]A4!$A$2:$P$68,Q$1,FALSE)</f>
        <v>0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>
        <f>VLOOKUP($A65,[1]A4!$A$2:$P$68,D$1,FALSE)</f>
        <v>0</v>
      </c>
      <c r="E65" s="17">
        <f>VLOOKUP($A65,[1]A4!$A$2:$P$68,E$1,FALSE)</f>
        <v>0</v>
      </c>
      <c r="F65" s="18" t="str">
        <f>VLOOKUP($A65,[1]A4!$A$2:$P$68,F$1,FALSE)</f>
        <v>und Chinakohlsalat</v>
      </c>
      <c r="G65" s="17" t="str">
        <f>VLOOKUP($A65,[1]A4!$A$2:$P$68,G$1,FALSE)</f>
        <v>O</v>
      </c>
      <c r="H65" s="18" t="str">
        <f>VLOOKUP($A65,[1]A4!$A$2:$P$68,H$1,FALSE)</f>
        <v>und Kümmelglace</v>
      </c>
      <c r="I65" s="17">
        <f>VLOOKUP($A65,[1]A4!$A$2:$P$68,I$1,FALSE)</f>
        <v>0</v>
      </c>
      <c r="J65" s="18" t="str">
        <f>VLOOKUP($A65,[1]A4!$A$2:$P$68,J$1,FALSE)</f>
        <v>und Fisolen-Paprikasalat</v>
      </c>
      <c r="K65" s="17" t="str">
        <f>VLOOKUP($A65,[1]A4!$A$2:$P$68,K$1,FALSE)</f>
        <v>O</v>
      </c>
      <c r="L65" s="18" t="str">
        <f>VLOOKUP($A65,[1]A4!$A$2:$P$68,L$1,FALSE)</f>
        <v>mit Gemüsereis</v>
      </c>
      <c r="M65" s="17" t="str">
        <f>VLOOKUP($A65,[1]A4!$A$2:$P$68,M$1,FALSE)</f>
        <v>L</v>
      </c>
      <c r="N65" s="18" t="str">
        <f>VLOOKUP($A65,[1]A4!$A$2:$P$68,N$1,FALSE)</f>
        <v>und Serviettenrolle</v>
      </c>
      <c r="O65" s="17" t="str">
        <f>VLOOKUP($A65,[1]A4!$A$2:$P$68,O$1,FALSE)</f>
        <v>ACGN</v>
      </c>
      <c r="P65" s="18" t="str">
        <f>VLOOKUP($A65,[1]A4!$A$2:$P$68,P$1,FALSE)</f>
        <v xml:space="preserve">und Rahmgurken </v>
      </c>
      <c r="Q65" s="17" t="str">
        <f>VLOOKUP($A65,[1]A4!$A$2:$P$68,Q$1,FALSE)</f>
        <v>G,O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>
        <f>VLOOKUP($A66,[1]A4!$A$2:$P$68,D$1,FALSE)</f>
        <v>0</v>
      </c>
      <c r="E66" s="17">
        <f>VLOOKUP($A66,[1]A4!$A$2:$P$68,E$1,FALSE)</f>
        <v>0</v>
      </c>
      <c r="F66" s="18">
        <f>VLOOKUP($A66,[1]A4!$A$2:$P$68,F$1,FALSE)</f>
        <v>0</v>
      </c>
      <c r="G66" s="17">
        <f>VLOOKUP($A66,[1]A4!$A$2:$P$68,G$1,FALSE)</f>
        <v>0</v>
      </c>
      <c r="H66" s="18">
        <f>VLOOKUP($A66,[1]A4!$A$2:$P$68,H$1,FALSE)</f>
        <v>0</v>
      </c>
      <c r="I66" s="17">
        <f>VLOOKUP($A66,[1]A4!$A$2:$P$68,I$1,FALSE)</f>
        <v>0</v>
      </c>
      <c r="J66" s="18">
        <f>VLOOKUP($A66,[1]A4!$A$2:$P$68,J$1,FALSE)</f>
        <v>0</v>
      </c>
      <c r="K66" s="17">
        <f>VLOOKUP($A66,[1]A4!$A$2:$P$68,K$1,FALSE)</f>
        <v>0</v>
      </c>
      <c r="L66" s="18" t="str">
        <f>VLOOKUP($A66,[1]A4!$A$2:$P$68,L$1,FALSE)</f>
        <v xml:space="preserve">und Kartoffelsalat </v>
      </c>
      <c r="M66" s="17">
        <f>VLOOKUP($A66,[1]A4!$A$2:$P$68,M$1,FALSE)</f>
        <v>0</v>
      </c>
      <c r="N66" s="18">
        <f>VLOOKUP($A66,[1]A4!$A$2:$P$68,N$1,FALSE)</f>
        <v>0</v>
      </c>
      <c r="O66" s="17">
        <f>VLOOKUP($A66,[1]A4!$A$2:$P$68,O$1,FALSE)</f>
        <v>0</v>
      </c>
      <c r="P66" s="18">
        <f>VLOOKUP($A66,[1]A4!$A$2:$P$68,P$1,FALSE)</f>
        <v>0</v>
      </c>
      <c r="Q66" s="17">
        <f>VLOOKUP($A66,[1]A4!$A$2:$P$68,Q$1,FALSE)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VLOOKUP($A67,[1]A4!$A$2:$P$68,D$1,FALSE)</f>
        <v>2847 kJ, 680 kcal</v>
      </c>
      <c r="E67" s="10">
        <f>VLOOKUP($A67,[1]A4!$A$2:$P$68,E$1,FALSE)</f>
        <v>0</v>
      </c>
      <c r="F67" s="11" t="str">
        <f>VLOOKUP($A67,[1]A4!$A$2:$P$68,F$1,FALSE)</f>
        <v>3014 kJ / 720 kcal</v>
      </c>
      <c r="G67" s="10">
        <f>VLOOKUP($A67,[1]A4!$A$2:$P$68,G$1,FALSE)</f>
        <v>0</v>
      </c>
      <c r="H67" s="11" t="str">
        <f>VLOOKUP($A67,[1]A4!$A$2:$P$68,H$1,FALSE)</f>
        <v>3431 kJ / 820 kcal</v>
      </c>
      <c r="I67" s="10">
        <f>VLOOKUP($A67,[1]A4!$A$2:$P$68,I$1,FALSE)</f>
        <v>0</v>
      </c>
      <c r="J67" s="11" t="str">
        <f>VLOOKUP($A67,[1]A4!$A$2:$P$68,J$1,FALSE)</f>
        <v>2259 kJ, 540 kcal</v>
      </c>
      <c r="K67" s="10">
        <f>VLOOKUP($A67,[1]A4!$A$2:$P$68,K$1,FALSE)</f>
        <v>0</v>
      </c>
      <c r="L67" s="11" t="str">
        <f>VLOOKUP($A67,[1]A4!$A$2:$P$68,L$1,FALSE)</f>
        <v>3559 kJ, 850 kcal</v>
      </c>
      <c r="M67" s="10">
        <f>VLOOKUP($A67,[1]A4!$A$2:$P$68,M$1,FALSE)</f>
        <v>0</v>
      </c>
      <c r="N67" s="11" t="str">
        <f>VLOOKUP($A67,[1]A4!$A$2:$P$68,N$1,FALSE)</f>
        <v>680 kcal , 2847 kJ</v>
      </c>
      <c r="O67" s="10">
        <f>VLOOKUP($A67,[1]A4!$A$2:$P$68,O$1,FALSE)</f>
        <v>0</v>
      </c>
      <c r="P67" s="11" t="str">
        <f>VLOOKUP($A67,[1]A4!$A$2:$P$68,P$1,FALSE)</f>
        <v>3182 kJ, 760 kcal</v>
      </c>
      <c r="Q67" s="10">
        <f>VLOOKUP($A67,[1]A4!$A$2:$P$68,Q$1,FALSE)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IFERROR(VLOOKUP($A70,[1]A4!$A$2:$P$68,D$1,FALSE),"")</f>
        <v>Joghurt</v>
      </c>
      <c r="E70" s="17" t="str">
        <f>IFERROR(VLOOKUP($A70,[1]A4!$A$2:$P$68,E$1,FALSE),"")</f>
        <v>G</v>
      </c>
      <c r="F70" s="18" t="str">
        <f>IFERROR(VLOOKUP($A70,[1]A4!$A$2:$P$68,F$1,FALSE),"")</f>
        <v>Apfelkompott</v>
      </c>
      <c r="G70" s="17">
        <f>IFERROR(VLOOKUP($A70,[1]A4!$A$2:$P$68,G$1,FALSE),"")</f>
        <v>0</v>
      </c>
      <c r="H70" s="18" t="str">
        <f>IFERROR(VLOOKUP($A70,[1]A4!$A$2:$P$68,H$1,FALSE),"")</f>
        <v>Obst</v>
      </c>
      <c r="I70" s="17">
        <f>IFERROR(VLOOKUP($A70,[1]A4!$A$2:$P$68,I$1,FALSE),"")</f>
        <v>0</v>
      </c>
      <c r="J70" s="18" t="str">
        <f>IFERROR(VLOOKUP($A70,[1]A4!$A$2:$P$68,J$1,FALSE),"")</f>
        <v>Banane</v>
      </c>
      <c r="K70" s="17">
        <f>IFERROR(VLOOKUP($A70,[1]A4!$A$2:$P$68,K$1,FALSE),"")</f>
        <v>0</v>
      </c>
      <c r="L70" s="18" t="str">
        <f>IFERROR(VLOOKUP($A70,[1]A4!$A$2:$P$68,L$1,FALSE),"")</f>
        <v>Fruchtmus</v>
      </c>
      <c r="M70" s="17">
        <f>IFERROR(VLOOKUP($A70,[1]A4!$A$2:$P$68,M$1,FALSE),"")</f>
        <v>0</v>
      </c>
      <c r="N70" s="18" t="str">
        <f>VLOOKUP($A70,[1]A4!$A$2:$P$68,N$1,FALSE)</f>
        <v>Mandarine</v>
      </c>
      <c r="O70" s="17">
        <f>VLOOKUP($A70,[1]A4!$A$2:$P$68,O$1,FALSE)</f>
        <v>0</v>
      </c>
      <c r="P70" s="18" t="str">
        <f>VLOOKUP($A70,[1]A4!$A$2:$P$68,P$1,FALSE)</f>
        <v>Joghurt mit Müsli</v>
      </c>
      <c r="Q70" s="17" t="str">
        <f>VLOOKUP($A70,[1]A4!$A$2:$P$68,Q$1,FALSE)</f>
        <v>A,G,H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IFERROR(VLOOKUP($A71,[1]A4!$A$2:$P$68,D$1,FALSE),"")</f>
        <v/>
      </c>
      <c r="E71" s="17" t="str">
        <f>IFERROR(VLOOKUP($A71,[1]A4!$A$2:$P$68,E$1,FALSE),"")</f>
        <v/>
      </c>
      <c r="F71" s="18" t="str">
        <f>IFERROR(VLOOKUP($A71,[1]A4!$A$2:$P$68,F$1,FALSE),"")</f>
        <v/>
      </c>
      <c r="G71" s="17" t="str">
        <f>IFERROR(VLOOKUP($A71,[1]A4!$A$2:$P$68,G$1,FALSE),"")</f>
        <v/>
      </c>
      <c r="H71" s="18" t="str">
        <f>IFERROR(VLOOKUP($A71,[1]A4!$A$2:$P$68,H$1,FALSE),"")</f>
        <v/>
      </c>
      <c r="I71" s="17" t="str">
        <f>IFERROR(VLOOKUP($A71,[1]A4!$A$2:$P$68,I$1,FALSE),"")</f>
        <v/>
      </c>
      <c r="J71" s="18" t="str">
        <f>IFERROR(VLOOKUP($A71,[1]A4!$A$2:$P$68,J$1,FALSE),"")</f>
        <v/>
      </c>
      <c r="K71" s="17" t="str">
        <f>IFERROR(VLOOKUP($A71,[1]A4!$A$2:$P$68,K$1,FALSE),"")</f>
        <v/>
      </c>
      <c r="L71" s="18" t="str">
        <f>IFERROR(VLOOKUP($A71,[1]A4!$A$2:$P$68,L$1,FALSE),"")</f>
        <v/>
      </c>
      <c r="M71" s="17" t="str">
        <f>IFERROR(VLOOKUP($A71,[1]A4!$A$2:$P$68,M$1,FALSE),"")</f>
        <v/>
      </c>
      <c r="N71" s="18" t="e">
        <f>VLOOKUP($A71,[1]A4!$A$2:$P$68,N$1,FALSE)</f>
        <v>#N/A</v>
      </c>
      <c r="O71" s="17" t="e">
        <f>VLOOKUP($A71,[1]A4!$A$2:$P$68,O$1,FALSE)</f>
        <v>#N/A</v>
      </c>
      <c r="P71" s="18" t="e">
        <f>VLOOKUP($A71,[1]A4!$A$2:$P$68,P$1,FALSE)</f>
        <v>#N/A</v>
      </c>
      <c r="Q71" s="17" t="e">
        <f>VLOOKUP($A71,[1]A4!$A$2:$P$68,Q$1,FALSE)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IFERROR(VLOOKUP($A72,[1]A4!$A$2:$P$68,D$1,FALSE),"")</f>
        <v/>
      </c>
      <c r="E72" s="17" t="str">
        <f>IFERROR(VLOOKUP($A72,[1]A4!$A$2:$P$68,E$1,FALSE),"")</f>
        <v/>
      </c>
      <c r="F72" s="18" t="str">
        <f>IFERROR(VLOOKUP($A72,[1]A4!$A$2:$P$68,F$1,FALSE),"")</f>
        <v/>
      </c>
      <c r="G72" s="17" t="str">
        <f>IFERROR(VLOOKUP($A72,[1]A4!$A$2:$P$68,G$1,FALSE),"")</f>
        <v/>
      </c>
      <c r="H72" s="18" t="str">
        <f>IFERROR(VLOOKUP($A72,[1]A4!$A$2:$P$68,H$1,FALSE),"")</f>
        <v/>
      </c>
      <c r="I72" s="17" t="str">
        <f>IFERROR(VLOOKUP($A72,[1]A4!$A$2:$P$68,I$1,FALSE),"")</f>
        <v/>
      </c>
      <c r="J72" s="18" t="str">
        <f>IFERROR(VLOOKUP($A72,[1]A4!$A$2:$P$68,J$1,FALSE),"")</f>
        <v/>
      </c>
      <c r="K72" s="17" t="str">
        <f>IFERROR(VLOOKUP($A72,[1]A4!$A$2:$P$68,K$1,FALSE),"")</f>
        <v/>
      </c>
      <c r="L72" s="18" t="str">
        <f>IFERROR(VLOOKUP($A72,[1]A4!$A$2:$P$68,L$1,FALSE),"")</f>
        <v/>
      </c>
      <c r="M72" s="17" t="str">
        <f>IFERROR(VLOOKUP($A72,[1]A4!$A$2:$P$68,M$1,FALSE),"")</f>
        <v/>
      </c>
      <c r="N72" s="18" t="e">
        <f>VLOOKUP($A72,[1]A4!$A$2:$P$68,N$1,FALSE)</f>
        <v>#N/A</v>
      </c>
      <c r="O72" s="17" t="e">
        <f>VLOOKUP($A72,[1]A4!$A$2:$P$68,O$1,FALSE)</f>
        <v>#N/A</v>
      </c>
      <c r="P72" s="18" t="e">
        <f>VLOOKUP($A72,[1]A4!$A$2:$P$68,P$1,FALSE)</f>
        <v>#N/A</v>
      </c>
      <c r="Q72" s="17" t="e">
        <f>VLOOKUP($A72,[1]A4!$A$2:$P$68,Q$1,FALSE)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IFERROR(VLOOKUP($A73,[1]A4!$A$2:$P$68,D$1,FALSE),"")</f>
        <v/>
      </c>
      <c r="E73" s="17" t="str">
        <f>IFERROR(VLOOKUP($A73,[1]A4!$A$2:$P$68,E$1,FALSE),"")</f>
        <v/>
      </c>
      <c r="F73" s="18" t="str">
        <f>IFERROR(VLOOKUP($A73,[1]A4!$A$2:$P$68,F$1,FALSE),"")</f>
        <v/>
      </c>
      <c r="G73" s="17" t="str">
        <f>IFERROR(VLOOKUP($A73,[1]A4!$A$2:$P$68,G$1,FALSE),"")</f>
        <v/>
      </c>
      <c r="H73" s="18" t="str">
        <f>IFERROR(VLOOKUP($A73,[1]A4!$A$2:$P$68,H$1,FALSE),"")</f>
        <v/>
      </c>
      <c r="I73" s="17" t="str">
        <f>IFERROR(VLOOKUP($A73,[1]A4!$A$2:$P$68,I$1,FALSE),"")</f>
        <v/>
      </c>
      <c r="J73" s="18" t="str">
        <f>IFERROR(VLOOKUP($A73,[1]A4!$A$2:$P$68,J$1,FALSE),"")</f>
        <v/>
      </c>
      <c r="K73" s="17" t="str">
        <f>IFERROR(VLOOKUP($A73,[1]A4!$A$2:$P$68,K$1,FALSE),"")</f>
        <v/>
      </c>
      <c r="L73" s="18" t="str">
        <f>IFERROR(VLOOKUP($A73,[1]A4!$A$2:$P$68,L$1,FALSE),"")</f>
        <v/>
      </c>
      <c r="M73" s="17" t="str">
        <f>IFERROR(VLOOKUP($A73,[1]A4!$A$2:$P$68,M$1,FALSE),"")</f>
        <v/>
      </c>
      <c r="N73" s="16" t="e">
        <f>VLOOKUP($A73,[1]A4!$A$2:$P$68,N$1,FALSE)</f>
        <v>#N/A</v>
      </c>
      <c r="O73" s="15" t="e">
        <f>VLOOKUP($A73,[1]A4!$A$2:$P$68,O$1,FALSE)</f>
        <v>#N/A</v>
      </c>
      <c r="P73" s="16" t="e">
        <f>VLOOKUP($A73,[1]A4!$A$2:$P$68,P$1,FALSE)</f>
        <v>#N/A</v>
      </c>
      <c r="Q73" s="15" t="e">
        <f>VLOOKUP($A73,[1]A4!$A$2:$P$68,Q$1,FALSE)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VLOOKUP($A74,[1]A4!$A$2:$P$68,D$1,FALSE)</f>
        <v>628 kJ, 150 kcal</v>
      </c>
      <c r="E74" s="10">
        <f>VLOOKUP($A74,[1]A4!$A$2:$P$68,E$1,FALSE)</f>
        <v>0</v>
      </c>
      <c r="F74" s="11" t="str">
        <f>VLOOKUP($A74,[1]A4!$A$2:$P$68,F$1,FALSE)</f>
        <v>418 kJ, 100 kcal</v>
      </c>
      <c r="G74" s="10">
        <f>VLOOKUP($A74,[1]A4!$A$2:$P$68,G$1,FALSE)</f>
        <v>0</v>
      </c>
      <c r="H74" s="11" t="str">
        <f>VLOOKUP($A74,[1]A4!$A$2:$P$68,H$1,FALSE)</f>
        <v>1047 kJ, 250 kcal</v>
      </c>
      <c r="I74" s="10">
        <f>VLOOKUP($A74,[1]A4!$A$2:$P$68,I$1,FALSE)</f>
        <v>0</v>
      </c>
      <c r="J74" s="11" t="str">
        <f>VLOOKUP($A74,[1]A4!$A$2:$P$68,J$1,FALSE)</f>
        <v xml:space="preserve">485 kJ, 116 kcal </v>
      </c>
      <c r="K74" s="10">
        <f>VLOOKUP($A74,[1]A4!$A$2:$P$68,K$1,FALSE)</f>
        <v>0</v>
      </c>
      <c r="L74" s="11" t="str">
        <f>VLOOKUP($A74,[1]A4!$A$2:$P$68,L$1,FALSE)</f>
        <v>418 kJ, 100 kcal</v>
      </c>
      <c r="M74" s="10">
        <f>VLOOKUP($A74,[1]A4!$A$2:$P$68,M$1,FALSE)</f>
        <v>0</v>
      </c>
      <c r="N74" s="11" t="str">
        <f>VLOOKUP($A74,[1]A4!$A$2:$P$68,N$1,FALSE)</f>
        <v>1047 kJ, 250 kcal</v>
      </c>
      <c r="O74" s="10">
        <f>VLOOKUP($A74,[1]A4!$A$2:$P$68,O$1,FALSE)</f>
        <v>0</v>
      </c>
      <c r="P74" s="11" t="str">
        <f>VLOOKUP($A74,[1]A4!$A$2:$P$68,P$1,FALSE)</f>
        <v>628 kJ, 150 kcal</v>
      </c>
      <c r="Q74" s="10">
        <f>VLOOKUP($A74,[1]A4!$A$2:$P$68,Q$1,FALSE)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/>
      <c r="I75" s="30"/>
      <c r="J75" s="29"/>
      <c r="K75" s="28"/>
      <c r="L75" s="29" t="s">
        <v>3</v>
      </c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>
        <f>H75</f>
        <v>0</v>
      </c>
      <c r="J76" s="24"/>
      <c r="K76" s="23">
        <f>J75</f>
        <v>0</v>
      </c>
      <c r="L76" s="24"/>
      <c r="M76" s="23" t="str">
        <f>L75</f>
        <v>x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IFERROR(VLOOKUP($A77,[1]A4!$A$2:$P$68,D$1,FALSE),"")</f>
        <v>Kakaokuchen</v>
      </c>
      <c r="E77" s="17" t="str">
        <f>IFERROR(VLOOKUP($A77,[1]A4!$A$2:$P$68,E$1,FALSE),"")</f>
        <v>A,C,G,F</v>
      </c>
      <c r="F77" s="18" t="str">
        <f>IFERROR(VLOOKUP($A77,[1]A4!$A$2:$P$68,F$1,FALSE),"")</f>
        <v xml:space="preserve"> Obstkuchen</v>
      </c>
      <c r="G77" s="17" t="str">
        <f>IFERROR(VLOOKUP($A77,[1]A4!$A$2:$P$68,G$1,FALSE),"")</f>
        <v>ACGF</v>
      </c>
      <c r="H77" s="18" t="str">
        <f>IFERROR(VLOOKUP($A77,[1]A4!$A$2:$P$68,H$1,FALSE),"")</f>
        <v>Marmorkuchen</v>
      </c>
      <c r="I77" s="17" t="str">
        <f>IFERROR(VLOOKUP($A77,[1]A4!$A$2:$P$68,I$1,FALSE),"")</f>
        <v>A, C, G, F</v>
      </c>
      <c r="J77" s="18" t="str">
        <f>IFERROR(VLOOKUP($A77,[1]A4!$A$2:$P$68,J$1,FALSE),"")</f>
        <v>Mohnkuchen</v>
      </c>
      <c r="K77" s="17" t="str">
        <f>IFERROR(VLOOKUP($A77,[1]A4!$A$2:$P$68,K$1,FALSE),"")</f>
        <v>A,C,G,F</v>
      </c>
      <c r="L77" s="18" t="str">
        <f>IFERROR(VLOOKUP($A77,[1]A4!$A$2:$P$68,L$1,FALSE),"")</f>
        <v>Marillekuchen</v>
      </c>
      <c r="M77" s="17" t="str">
        <f>IFERROR(VLOOKUP($A77,[1]A4!$A$2:$P$68,M$1,FALSE),"")</f>
        <v>A,C,G,H</v>
      </c>
      <c r="N77" s="18" t="str">
        <f>VLOOKUP($A77,[1]A4!$A$2:$P$68,N$1,FALSE)</f>
        <v>Beerenkuchen</v>
      </c>
      <c r="O77" s="17" t="str">
        <f>VLOOKUP($A77,[1]A4!$A$2:$P$68,O$1,FALSE)</f>
        <v>A,C,G</v>
      </c>
      <c r="P77" s="18" t="str">
        <f>VLOOKUP($A77,[1]A4!$A$2:$P$68,P$1,FALSE)</f>
        <v>Somlauer Nockerl</v>
      </c>
      <c r="Q77" s="17" t="str">
        <f>VLOOKUP($A77,[1]A4!$A$2:$P$68,Q$1,FALSE)</f>
        <v>A,C,G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IFERROR(VLOOKUP($A78,[1]A4!$A$2:$P$68,D$1,FALSE),"")</f>
        <v/>
      </c>
      <c r="E78" s="17" t="str">
        <f>IFERROR(VLOOKUP($A78,[1]A4!$A$2:$P$68,E$1,FALSE),"")</f>
        <v/>
      </c>
      <c r="F78" s="18" t="str">
        <f>IFERROR(VLOOKUP($A78,[1]A4!$A$2:$P$68,F$1,FALSE),"")</f>
        <v/>
      </c>
      <c r="G78" s="17" t="str">
        <f>IFERROR(VLOOKUP($A78,[1]A4!$A$2:$P$68,G$1,FALSE),"")</f>
        <v/>
      </c>
      <c r="H78" s="18" t="str">
        <f>IFERROR(VLOOKUP($A78,[1]A4!$A$2:$P$68,H$1,FALSE),"")</f>
        <v/>
      </c>
      <c r="I78" s="17" t="str">
        <f>IFERROR(VLOOKUP($A78,[1]A4!$A$2:$P$68,I$1,FALSE),"")</f>
        <v/>
      </c>
      <c r="J78" s="18" t="str">
        <f>IFERROR(VLOOKUP($A78,[1]A4!$A$2:$P$68,J$1,FALSE),"")</f>
        <v/>
      </c>
      <c r="K78" s="17" t="str">
        <f>IFERROR(VLOOKUP($A78,[1]A4!$A$2:$P$68,K$1,FALSE),"")</f>
        <v/>
      </c>
      <c r="L78" s="18" t="str">
        <f>IFERROR(VLOOKUP($A78,[1]A4!$A$2:$P$68,L$1,FALSE),"")</f>
        <v/>
      </c>
      <c r="M78" s="17" t="str">
        <f>IFERROR(VLOOKUP($A78,[1]A4!$A$2:$P$68,M$1,FALSE),"")</f>
        <v/>
      </c>
      <c r="N78" s="18" t="e">
        <f>VLOOKUP($A78,[1]A4!$A$2:$P$68,N$1,FALSE)</f>
        <v>#N/A</v>
      </c>
      <c r="O78" s="17" t="e">
        <f>VLOOKUP($A78,[1]A4!$A$2:$P$68,O$1,FALSE)</f>
        <v>#N/A</v>
      </c>
      <c r="P78" s="18" t="e">
        <f>VLOOKUP($A78,[1]A4!$A$2:$P$68,P$1,FALSE)</f>
        <v>#N/A</v>
      </c>
      <c r="Q78" s="17" t="e">
        <f>VLOOKUP($A78,[1]A4!$A$2:$P$68,Q$1,FALSE)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IFERROR(VLOOKUP($A79,[1]A4!$A$2:$P$68,D$1,FALSE),"")</f>
        <v/>
      </c>
      <c r="E79" s="17" t="str">
        <f>IFERROR(VLOOKUP($A79,[1]A4!$A$2:$P$68,E$1,FALSE),"")</f>
        <v/>
      </c>
      <c r="F79" s="18" t="str">
        <f>IFERROR(VLOOKUP($A79,[1]A4!$A$2:$P$68,F$1,FALSE),"")</f>
        <v/>
      </c>
      <c r="G79" s="17" t="str">
        <f>IFERROR(VLOOKUP($A79,[1]A4!$A$2:$P$68,G$1,FALSE),"")</f>
        <v/>
      </c>
      <c r="H79" s="18" t="str">
        <f>IFERROR(VLOOKUP($A79,[1]A4!$A$2:$P$68,H$1,FALSE),"")</f>
        <v/>
      </c>
      <c r="I79" s="17" t="str">
        <f>IFERROR(VLOOKUP($A79,[1]A4!$A$2:$P$68,I$1,FALSE),"")</f>
        <v/>
      </c>
      <c r="J79" s="18" t="str">
        <f>IFERROR(VLOOKUP($A79,[1]A4!$A$2:$P$68,J$1,FALSE),"")</f>
        <v/>
      </c>
      <c r="K79" s="17" t="str">
        <f>IFERROR(VLOOKUP($A79,[1]A4!$A$2:$P$68,K$1,FALSE),"")</f>
        <v/>
      </c>
      <c r="L79" s="18" t="str">
        <f>IFERROR(VLOOKUP($A79,[1]A4!$A$2:$P$68,L$1,FALSE),"")</f>
        <v/>
      </c>
      <c r="M79" s="17" t="str">
        <f>IFERROR(VLOOKUP($A79,[1]A4!$A$2:$P$68,M$1,FALSE),"")</f>
        <v/>
      </c>
      <c r="N79" s="18" t="e">
        <f>VLOOKUP($A79,[1]A4!$A$2:$P$68,N$1,FALSE)</f>
        <v>#N/A</v>
      </c>
      <c r="O79" s="17" t="e">
        <f>VLOOKUP($A79,[1]A4!$A$2:$P$68,O$1,FALSE)</f>
        <v>#N/A</v>
      </c>
      <c r="P79" s="18" t="e">
        <f>VLOOKUP($A79,[1]A4!$A$2:$P$68,P$1,FALSE)</f>
        <v>#N/A</v>
      </c>
      <c r="Q79" s="17" t="e">
        <f>VLOOKUP($A79,[1]A4!$A$2:$P$68,Q$1,FALSE)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IFERROR(VLOOKUP($A80,[1]A4!$A$2:$P$68,D$1,FALSE),"")</f>
        <v/>
      </c>
      <c r="E80" s="17" t="str">
        <f>IFERROR(VLOOKUP($A80,[1]A4!$A$2:$P$68,E$1,FALSE),"")</f>
        <v/>
      </c>
      <c r="F80" s="18" t="str">
        <f>IFERROR(VLOOKUP($A80,[1]A4!$A$2:$P$68,F$1,FALSE),"")</f>
        <v/>
      </c>
      <c r="G80" s="17" t="str">
        <f>IFERROR(VLOOKUP($A80,[1]A4!$A$2:$P$68,G$1,FALSE),"")</f>
        <v/>
      </c>
      <c r="H80" s="18" t="str">
        <f>IFERROR(VLOOKUP($A80,[1]A4!$A$2:$P$68,H$1,FALSE),"")</f>
        <v/>
      </c>
      <c r="I80" s="17" t="str">
        <f>IFERROR(VLOOKUP($A80,[1]A4!$A$2:$P$68,I$1,FALSE),"")</f>
        <v/>
      </c>
      <c r="J80" s="18" t="str">
        <f>IFERROR(VLOOKUP($A80,[1]A4!$A$2:$P$68,J$1,FALSE),"")</f>
        <v/>
      </c>
      <c r="K80" s="17" t="str">
        <f>IFERROR(VLOOKUP($A80,[1]A4!$A$2:$P$68,K$1,FALSE),"")</f>
        <v/>
      </c>
      <c r="L80" s="18" t="str">
        <f>IFERROR(VLOOKUP($A80,[1]A4!$A$2:$P$68,L$1,FALSE),"")</f>
        <v/>
      </c>
      <c r="M80" s="17" t="str">
        <f>IFERROR(VLOOKUP($A80,[1]A4!$A$2:$P$68,M$1,FALSE),"")</f>
        <v/>
      </c>
      <c r="N80" s="16" t="e">
        <f>VLOOKUP($A80,[1]A4!$A$2:$P$68,N$1,FALSE)</f>
        <v>#N/A</v>
      </c>
      <c r="O80" s="15" t="e">
        <f>VLOOKUP($A80,[1]A4!$A$2:$P$68,O$1,FALSE)</f>
        <v>#N/A</v>
      </c>
      <c r="P80" s="16" t="e">
        <f>VLOOKUP($A80,[1]A4!$A$2:$P$68,P$1,FALSE)</f>
        <v>#N/A</v>
      </c>
      <c r="Q80" s="15" t="e">
        <f>VLOOKUP($A80,[1]A4!$A$2:$P$68,Q$1,FALSE)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VLOOKUP($A81,[1]A4!$A$2:$P$68,D$1,FALSE)</f>
        <v xml:space="preserve">1170 kJ, 280 kcal </v>
      </c>
      <c r="E81" s="10">
        <f>VLOOKUP($A81,[1]A4!$A$2:$P$68,E$1,FALSE)</f>
        <v>0</v>
      </c>
      <c r="F81" s="11" t="str">
        <f>VLOOKUP($A81,[1]A4!$A$2:$P$68,F$1,FALSE)</f>
        <v>1172 KJ, 280 kcal</v>
      </c>
      <c r="G81" s="10">
        <f>VLOOKUP($A81,[1]A4!$A$2:$P$68,G$1,FALSE)</f>
        <v>0</v>
      </c>
      <c r="H81" s="11" t="str">
        <f>VLOOKUP($A81,[1]A4!$A$2:$P$68,H$1,FALSE)</f>
        <v>1338 kJ, 320 kcal</v>
      </c>
      <c r="I81" s="10">
        <f>VLOOKUP($A81,[1]A4!$A$2:$P$68,I$1,FALSE)</f>
        <v>0</v>
      </c>
      <c r="J81" s="11" t="str">
        <f>VLOOKUP($A81,[1]A4!$A$2:$P$68,J$1,FALSE)</f>
        <v>1463 kJ, 350 kcal</v>
      </c>
      <c r="K81" s="10">
        <f>VLOOKUP($A81,[1]A4!$A$2:$P$68,K$1,FALSE)</f>
        <v>0</v>
      </c>
      <c r="L81" s="11" t="str">
        <f>VLOOKUP($A81,[1]A4!$A$2:$P$68,L$1,FALSE)</f>
        <v>1380 kJ, 330 kcal</v>
      </c>
      <c r="M81" s="10">
        <f>VLOOKUP($A81,[1]A4!$A$2:$P$68,M$1,FALSE)</f>
        <v>0</v>
      </c>
      <c r="N81" s="11" t="str">
        <f>VLOOKUP($A81,[1]A4!$A$2:$P$68,N$1,FALSE)</f>
        <v>1254KJ, 300kcal</v>
      </c>
      <c r="O81" s="10">
        <f>VLOOKUP($A81,[1]A4!$A$2:$P$68,O$1,FALSE)</f>
        <v>0</v>
      </c>
      <c r="P81" s="11">
        <f>VLOOKUP($A81,[1]A4!$A$2:$P$68,P$1,FALSE)</f>
        <v>0</v>
      </c>
      <c r="Q81" s="10">
        <f>VLOOKUP($A81,[1]A4!$A$2:$P$68,Q$1,FALSE)</f>
        <v>0</v>
      </c>
      <c r="R81" s="9"/>
      <c r="S81" s="8"/>
      <c r="T81" s="7"/>
      <c r="U81" s="6"/>
    </row>
  </sheetData>
  <sheetProtection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J31 H31 F31 L31">
    <cfRule type="cellIs" dxfId="43" priority="15" operator="equal">
      <formula>"x"</formula>
    </cfRule>
  </conditionalFormatting>
  <conditionalFormatting sqref="P52 N52">
    <cfRule type="cellIs" dxfId="42" priority="10" operator="equal">
      <formula>"x"</formula>
    </cfRule>
  </conditionalFormatting>
  <conditionalFormatting sqref="D38">
    <cfRule type="cellIs" dxfId="41" priority="14" operator="equal">
      <formula>"x"</formula>
    </cfRule>
  </conditionalFormatting>
  <conditionalFormatting sqref="P38 N38 L38 J38 H38 F38">
    <cfRule type="cellIs" dxfId="40" priority="13" operator="equal">
      <formula>"x"</formula>
    </cfRule>
  </conditionalFormatting>
  <conditionalFormatting sqref="D45">
    <cfRule type="cellIs" dxfId="39" priority="12" operator="equal">
      <formula>"x"</formula>
    </cfRule>
  </conditionalFormatting>
  <conditionalFormatting sqref="P45 N45 L45 J45 H45 F45">
    <cfRule type="cellIs" dxfId="38" priority="11" operator="equal">
      <formula>"x"</formula>
    </cfRule>
  </conditionalFormatting>
  <conditionalFormatting sqref="D61">
    <cfRule type="cellIs" dxfId="37" priority="9" operator="equal">
      <formula>"x"</formula>
    </cfRule>
  </conditionalFormatting>
  <conditionalFormatting sqref="P61 N61 L61 J61 H61 F61">
    <cfRule type="cellIs" dxfId="36" priority="8" operator="equal">
      <formula>"x"</formula>
    </cfRule>
  </conditionalFormatting>
  <conditionalFormatting sqref="P68 N68 L68 J68 H68 F68">
    <cfRule type="cellIs" dxfId="35" priority="7" operator="equal">
      <formula>"x"</formula>
    </cfRule>
  </conditionalFormatting>
  <conditionalFormatting sqref="D75">
    <cfRule type="cellIs" dxfId="34" priority="6" operator="equal">
      <formula>"x"</formula>
    </cfRule>
  </conditionalFormatting>
  <conditionalFormatting sqref="P75 N75 L75 J75 H75 F75">
    <cfRule type="cellIs" dxfId="33" priority="5" operator="equal">
      <formula>"x"</formula>
    </cfRule>
  </conditionalFormatting>
  <conditionalFormatting sqref="D31">
    <cfRule type="cellIs" dxfId="32" priority="4" operator="equal">
      <formula>"x"</formula>
    </cfRule>
  </conditionalFormatting>
  <conditionalFormatting sqref="D68">
    <cfRule type="cellIs" dxfId="31" priority="3" operator="equal">
      <formula>"x"</formula>
    </cfRule>
  </conditionalFormatting>
  <conditionalFormatting sqref="L52 J52 H52 F52">
    <cfRule type="cellIs" dxfId="30" priority="1" operator="equal">
      <formula>"x"</formula>
    </cfRule>
  </conditionalFormatting>
  <conditionalFormatting sqref="D52">
    <cfRule type="cellIs" dxfId="29" priority="2" operator="equal">
      <formula>"x"</formula>
    </cfRule>
  </conditionalFormatting>
  <printOptions horizontalCentered="1"/>
  <pageMargins left="0" right="0" top="0.39370078740157483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topLeftCell="B1" zoomScale="72" zoomScaleNormal="72" zoomScaleSheetLayoutView="100" workbookViewId="0">
      <pane xSplit="2" ySplit="3" topLeftCell="D21" activePane="bottomRight" state="frozen"/>
      <selection activeCell="J58" sqref="J58"/>
      <selection pane="topRight" activeCell="J58" sqref="J58"/>
      <selection pane="bottomLeft" activeCell="J58" sqref="J58"/>
      <selection pane="bottomRight" activeCell="J57" sqref="J57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6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[1]A5!B6</f>
        <v>6</v>
      </c>
      <c r="C6" s="138"/>
      <c r="D6" s="137">
        <f>'Ki-4'!D6+7</f>
        <v>44599</v>
      </c>
      <c r="E6" s="162">
        <f>D6+4</f>
        <v>44603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VLOOKUP($A$7,[1]A5!$A$7:$P$7,D1,FALSE)</f>
        <v>0</v>
      </c>
      <c r="E7" s="133"/>
      <c r="F7" s="132">
        <f>VLOOKUP($A$7,[1]A5!$A$7:$P$7,F1,FALSE)</f>
        <v>0</v>
      </c>
      <c r="G7" s="132"/>
      <c r="H7" s="132">
        <f>VLOOKUP($A$7,[1]A5!$A$7:$P$7,H1,FALSE)</f>
        <v>0</v>
      </c>
      <c r="I7" s="132"/>
      <c r="J7" s="132">
        <f>VLOOKUP($A$7,[1]A5!$A$7:$P$7,J1,FALSE)</f>
        <v>0</v>
      </c>
      <c r="K7" s="132"/>
      <c r="L7" s="132">
        <f>VLOOKUP($A$7,[1]A5!$A$7:$P$7,L1,FALSE)</f>
        <v>0</v>
      </c>
      <c r="M7" s="132"/>
      <c r="N7" s="132">
        <f>VLOOKUP($A$7,[1]A5!$A$7:$P$7,N1,FALSE)</f>
        <v>0</v>
      </c>
      <c r="O7" s="132">
        <f>VLOOKUP($A$7,[1]A5!$A$7:$P$7,O1,FALSE)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IF(D$68="X","",IF(D$75="X","",VLOOKUP($A9,[1]A5!$A$2:$P$68,D$1,FALSE)))</f>
        <v xml:space="preserve">Tomatensuppe </v>
      </c>
      <c r="E9" s="107">
        <f>IF(D$68="X","",IF(D$75="X","",VLOOKUP($A9,[1]A5!$A$2:$P$68,E$1,FALSE)))</f>
        <v>0</v>
      </c>
      <c r="F9" s="108" t="str">
        <f>IF(F$68="X","",IF(F$75="X","",VLOOKUP($A9,[1]A5!$A$2:$P$68,F$1,FALSE)))</f>
        <v xml:space="preserve">Gemüsesuppe </v>
      </c>
      <c r="G9" s="107" t="str">
        <f>IF(F$68="X","",IF(F$75="X","",VLOOKUP($A9,[1]A5!$A$2:$P$68,G$1,FALSE)))</f>
        <v>L</v>
      </c>
      <c r="H9" s="108" t="str">
        <f>IF(H$68="X","",IF(H$75="X","",VLOOKUP($A9,[1]A5!$A$2:$P$68,H$1,FALSE)))</f>
        <v/>
      </c>
      <c r="I9" s="107" t="str">
        <f>IF(H$68="X","",IF(H$75="X","",VLOOKUP($A9,[1]A5!$A$2:$P$68,I$1,FALSE)))</f>
        <v/>
      </c>
      <c r="J9" s="108" t="str">
        <f>IF(J$68="X","",IF(J$75="X","",VLOOKUP($A9,[1]A5!$A$2:$P$68,J$1,FALSE)))</f>
        <v>Lauchcremesuppe</v>
      </c>
      <c r="K9" s="107" t="str">
        <f>IF(J$68="X","",IF(J$75="X","",VLOOKUP($A9,[1]A5!$A$2:$P$68,K$1,FALSE)))</f>
        <v>AG</v>
      </c>
      <c r="L9" s="108" t="str">
        <f>IF(L$68="X","",IF(L$75="X","",VLOOKUP($A9,[1]A5!$A$2:$P$68,L$1,FALSE)))</f>
        <v>Knoblauch-</v>
      </c>
      <c r="M9" s="107" t="str">
        <f>IF(L$68="X","",IF(L$75="X","",VLOOKUP($A9,[1]A5!$A$2:$P$68,M$1,FALSE)))</f>
        <v>A, G</v>
      </c>
      <c r="N9" s="104" t="str">
        <f>VLOOKUP($A9,[1]A5!$A$2:$P$68,N$1,FALSE)</f>
        <v xml:space="preserve">Rindsuppe </v>
      </c>
      <c r="O9" s="102" t="str">
        <f>VLOOKUP($A9,[1]A5!$A$2:$P$68,O$1,FALSE)</f>
        <v>L</v>
      </c>
      <c r="P9" s="103" t="str">
        <f>VLOOKUP($A9,[1]A5!$A$2:$P$68,P$1,FALSE)</f>
        <v>Klare Suppe</v>
      </c>
      <c r="Q9" s="102" t="str">
        <f>VLOOKUP($A9,[1]A5!$A$2:$P$68,Q$1,FALSE)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 t="str">
        <f>IF(D$68="X","",IF(D$75="X","",VLOOKUP($A10,[1]A5!$A$2:$P$68,D$1,FALSE)))</f>
        <v xml:space="preserve">mit Reis </v>
      </c>
      <c r="E10" s="100" t="str">
        <f>IF(D$68="X","",IF(D$75="X","",VLOOKUP($A10,[1]A5!$A$2:$P$68,E$1,FALSE)))</f>
        <v>L</v>
      </c>
      <c r="F10" s="101" t="str">
        <f>IF(F$68="X","",IF(F$75="X","",VLOOKUP($A10,[1]A5!$A$2:$P$68,F$1,FALSE)))</f>
        <v xml:space="preserve">mit Backerbsen </v>
      </c>
      <c r="G10" s="100" t="str">
        <f>IF(F$68="X","",IF(F$75="X","",VLOOKUP($A10,[1]A5!$A$2:$P$68,G$1,FALSE)))</f>
        <v>A,C</v>
      </c>
      <c r="H10" s="101" t="str">
        <f>IF(H$68="X","",IF(H$75="X","",VLOOKUP($A10,[1]A5!$A$2:$P$68,H$1,FALSE)))</f>
        <v/>
      </c>
      <c r="I10" s="100" t="str">
        <f>IF(H$68="X","",IF(H$75="X","",VLOOKUP($A10,[1]A5!$A$2:$P$68,I$1,FALSE)))</f>
        <v/>
      </c>
      <c r="J10" s="101" t="str">
        <f>IF(J$68="X","",IF(J$75="X","",VLOOKUP($A10,[1]A5!$A$2:$P$68,J$1,FALSE)))</f>
        <v xml:space="preserve">mit Kartoffelwürfel </v>
      </c>
      <c r="K10" s="100">
        <f>IF(J$68="X","",IF(J$75="X","",VLOOKUP($A10,[1]A5!$A$2:$P$68,K$1,FALSE)))</f>
        <v>0</v>
      </c>
      <c r="L10" s="101" t="str">
        <f>IF(L$68="X","",IF(L$75="X","",VLOOKUP($A10,[1]A5!$A$2:$P$68,L$1,FALSE)))</f>
        <v>cremesuppe</v>
      </c>
      <c r="M10" s="100">
        <f>IF(L$68="X","",IF(L$75="X","",VLOOKUP($A10,[1]A5!$A$2:$P$68,M$1,FALSE)))</f>
        <v>0</v>
      </c>
      <c r="N10" s="97" t="str">
        <f>VLOOKUP($A10,[1]A5!$A$2:$P$68,N$1,FALSE)</f>
        <v>mit Grießnockerl</v>
      </c>
      <c r="O10" s="95" t="str">
        <f>VLOOKUP($A10,[1]A5!$A$2:$P$68,O$1,FALSE)</f>
        <v>A,C,G</v>
      </c>
      <c r="P10" s="96" t="str">
        <f>VLOOKUP($A10,[1]A5!$A$2:$P$68,P$1,FALSE)</f>
        <v>mit Sternchen</v>
      </c>
      <c r="Q10" s="95" t="str">
        <f>VLOOKUP($A10,[1]A5!$A$2:$P$68,Q$1,FALSE)</f>
        <v>A,C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58" t="str">
        <f>VLOOKUP($A11,[1]A5!$A$2:$P$68,D$1,FALSE)</f>
        <v>419 kJ, 100kcal</v>
      </c>
      <c r="E11" s="159">
        <f>VLOOKUP($A11,[1]A5!$A$2:$P$68,E$1,FALSE)</f>
        <v>0</v>
      </c>
      <c r="F11" s="158" t="str">
        <f>VLOOKUP($A11,[1]A5!$A$2:$P$68,F$1,FALSE)</f>
        <v>502 kJ, 120 kcal</v>
      </c>
      <c r="G11" s="159">
        <f>VLOOKUP($A11,[1]A5!$A$2:$P$68,G$1,FALSE)</f>
        <v>0</v>
      </c>
      <c r="H11" s="158" t="str">
        <f>VLOOKUP($A11,[1]A5!$A$2:$P$68,H$1,FALSE)</f>
        <v>632 kJ, 151 kcal</v>
      </c>
      <c r="I11" s="159">
        <f>VLOOKUP($A11,[1]A5!$A$2:$P$68,I$1,FALSE)</f>
        <v>0</v>
      </c>
      <c r="J11" s="158" t="str">
        <f>VLOOKUP($A11,[1]A5!$A$2:$P$68,J$1,FALSE)</f>
        <v>461 kJ, 110 kcal</v>
      </c>
      <c r="K11" s="159">
        <f>VLOOKUP($A11,[1]A5!$A$2:$P$68,K$1,FALSE)</f>
        <v>0</v>
      </c>
      <c r="L11" s="158" t="str">
        <f>VLOOKUP($A11,[1]A5!$A$2:$P$68,L$1,FALSE)</f>
        <v>419 kJ, 100kcal</v>
      </c>
      <c r="M11" s="126">
        <f>VLOOKUP($A11,[1]A5!$A$2:$P$68,M$1,FALSE)</f>
        <v>0</v>
      </c>
      <c r="N11" s="11" t="str">
        <f>VLOOKUP($A11,[1]A5!$A$2:$P$68,N$1,FALSE)</f>
        <v xml:space="preserve">628 kJ / 150 kcal </v>
      </c>
      <c r="O11" s="10">
        <f>VLOOKUP($A11,[1]A5!$A$2:$P$68,O$1,FALSE)</f>
        <v>0</v>
      </c>
      <c r="P11" s="11" t="str">
        <f>VLOOKUP($A11,[1]A5!$A$2:$P$68,P$1,FALSE)</f>
        <v>670 kJ / 160 kcal</v>
      </c>
      <c r="Q11" s="10">
        <f>VLOOKUP($A11,[1]A5!$A$2:$P$68,Q$1,FALSE)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>Reisauflauf</v>
      </c>
      <c r="E13" s="105" t="str">
        <f>IF(D$52="x",E54,IF(D$31="x",E33,IF(D$45="x",E47,"")))</f>
        <v>A, C,G</v>
      </c>
      <c r="F13" s="106" t="str">
        <f>IF(F$52="x",F54,IF(F$31="x",F33,IF(F$45="x",F47,)))</f>
        <v>Surbraten</v>
      </c>
      <c r="G13" s="105" t="str">
        <f>IF(F$52="x",G54,IF(F$31="x",G33,IF(F$45="x",G47,"")))</f>
        <v>M</v>
      </c>
      <c r="H13" s="106" t="str">
        <f>IF(H$52="x",H54,IF(H$31="x",H33,IF(H$45="x",H47,)))</f>
        <v>Brathendl</v>
      </c>
      <c r="I13" s="105" t="str">
        <f>IF(H$52="x",I54,IF(H$31="x",I33,IF(H$45="x",I47,"")))</f>
        <v>A</v>
      </c>
      <c r="J13" s="106" t="str">
        <f>IF(J$52="x",J54,IF(J$31="x",J33,IF(J$45="x",J47,)))</f>
        <v>Spaghetti</v>
      </c>
      <c r="K13" s="105" t="str">
        <f>IF(J$52="x",K54,IF(J$31="x",K33,IF(J$45="x",K47,"")))</f>
        <v>A,C</v>
      </c>
      <c r="L13" s="106">
        <f>IF(L$52="x",L54,IF(L$31="x",L33,IF(L$45="x",L47,)))</f>
        <v>0</v>
      </c>
      <c r="M13" s="105">
        <f>IF(L$52="x",M54,IF(L$31="x",M33,IF(L$45="x",M47,"")))</f>
        <v>0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 xml:space="preserve">Pariser Schnitzel </v>
      </c>
      <c r="Q13" s="123" t="str">
        <f>IF(Q$32="x",Q33,IF(#REF!="x",#REF!,IF(#REF!="x",#REF!,"")))</f>
        <v>A,C,G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 xml:space="preserve">mit </v>
      </c>
      <c r="E14" s="121">
        <f>IF(D$52="x",E55,IF(D$31="x",E34,IF(D$45="x",E48,"")))</f>
        <v>0</v>
      </c>
      <c r="F14" s="122" t="str">
        <f>IF(F$52="x",F55,IF(F$31="x",F34,IF(F$45="x",F48,)))</f>
        <v>mit Petersilien-</v>
      </c>
      <c r="G14" s="121">
        <f>IF(F$52="x",G55,IF(F$31="x",G34,IF(F$45="x",G48,"")))</f>
        <v>0</v>
      </c>
      <c r="H14" s="122" t="str">
        <f>IF(H$52="x",H55,IF(H$31="x",H34,IF(H$45="x",H48,)))</f>
        <v>mit Semmelfülle</v>
      </c>
      <c r="I14" s="121" t="str">
        <f>IF(H$52="x",I55,IF(H$31="x",I34,IF(H$45="x",I48,"")))</f>
        <v>A,C,F,G,H,L</v>
      </c>
      <c r="J14" s="122" t="str">
        <f>IF(J$52="x",J55,IF(J$31="x",J34,IF(J$45="x",J48,)))</f>
        <v>Bolognese</v>
      </c>
      <c r="K14" s="121">
        <f>IF(J$52="x",K55,IF(J$31="x",K34,IF(J$45="x",K48,"")))</f>
        <v>0</v>
      </c>
      <c r="L14" s="122" t="str">
        <f>IF(L$52="x",L55,IF(L$31="x",L34,IF(L$45="x",L48,)))</f>
        <v>Fischstäbchen</v>
      </c>
      <c r="M14" s="121">
        <f>IF(L$52="x",M55,IF(L$31="x",M34,IF(L$45="x",M48,"")))</f>
        <v>0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>mit Petersilkartoffel</v>
      </c>
      <c r="Q14" s="17" t="str">
        <f>IF(Q$32="x",Q34,IF(#REF!="x",#REF!,IF(#REF!="x",#REF!,"")))</f>
        <v>L</v>
      </c>
      <c r="R14" s="86"/>
      <c r="T14" s="2"/>
    </row>
    <row r="15" spans="1:20" ht="16.5" customHeight="1">
      <c r="A15" s="14"/>
      <c r="B15" s="167"/>
      <c r="C15" s="109"/>
      <c r="D15" s="122" t="str">
        <f>IF(D$52="x",D56,IF(D$31="x",D35,IF(D$45="x",D49,)))</f>
        <v>Apfelkompott</v>
      </c>
      <c r="E15" s="121">
        <f>IF(D$52="x",E56,IF(D$31="x",E35,IF(D$45="x",E49,"")))</f>
        <v>0</v>
      </c>
      <c r="F15" s="122" t="str">
        <f>IF(F$52="x",F56,IF(F$31="x",F35,IF(F$45="x",F49,)))</f>
        <v>kartoffel</v>
      </c>
      <c r="G15" s="121">
        <f>IF(F$52="x",G56,IF(F$31="x",G35,IF(F$45="x",G49,"")))</f>
        <v>0</v>
      </c>
      <c r="H15" s="122" t="str">
        <f>IF(H$52="x",H56,IF(H$31="x",H35,IF(H$45="x",H49,)))</f>
        <v xml:space="preserve">und Salat </v>
      </c>
      <c r="I15" s="121" t="str">
        <f>IF(H$52="x",I56,IF(H$31="x",I35,IF(H$45="x",I49,"")))</f>
        <v>O</v>
      </c>
      <c r="J15" s="122" t="str">
        <f>IF(J$52="x",J56,IF(J$31="x",J35,IF(J$45="x",J49,)))</f>
        <v>mit Salat</v>
      </c>
      <c r="K15" s="121" t="str">
        <f>IF(J$52="x",K56,IF(J$31="x",K35,IF(J$45="x",K49,"")))</f>
        <v>O</v>
      </c>
      <c r="L15" s="122">
        <f>IF(L$52="x",L56,IF(L$31="x",L35,IF(L$45="x",L49,)))</f>
        <v>0</v>
      </c>
      <c r="M15" s="121">
        <f>IF(L$52="x",M56,IF(L$31="x",M35,IF(L$45="x",M49,"")))</f>
        <v>0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Blattsalat </v>
      </c>
      <c r="Q15" s="17" t="str">
        <f>IF(Q$32="x",Q35,IF(#REF!="x",#REF!,IF(#REF!="x",#REF!,"")))</f>
        <v>G</v>
      </c>
      <c r="R15" s="86"/>
      <c r="T15" s="2"/>
    </row>
    <row r="16" spans="1:20" ht="16.5" customHeight="1">
      <c r="A16" s="14"/>
      <c r="B16" s="167"/>
      <c r="C16" s="109"/>
      <c r="D16" s="99">
        <f>IF(D$52="x",D57,IF(D$31="x",D36,IF(D$45="x",D50,)))</f>
        <v>0</v>
      </c>
      <c r="E16" s="120">
        <f>IF(D$52="x",E57,IF(D$31="x",E36,IF(D$45="x",E50,"")))</f>
        <v>0</v>
      </c>
      <c r="F16" s="99" t="str">
        <f>IF(F$52="x",F57,IF(F$31="x",F36,IF(F$45="x",F50,)))</f>
        <v>und Karottensalat</v>
      </c>
      <c r="G16" s="120">
        <f>IF(F$52="x",G57,IF(F$31="x",G36,IF(F$45="x",G50,"")))</f>
        <v>0</v>
      </c>
      <c r="H16" s="99">
        <f>IF(H$52="x",H57,IF(H$31="x",H36,IF(H$45="x",H50,)))</f>
        <v>0</v>
      </c>
      <c r="I16" s="120">
        <f>IF(H$52="x",I57,IF(H$31="x",I36,IF(H$45="x",I50,"")))</f>
        <v>0</v>
      </c>
      <c r="J16" s="99">
        <f>IF(J$52="x",J57,IF(J$31="x",J36,IF(J$45="x",J50,)))</f>
        <v>0</v>
      </c>
      <c r="K16" s="120">
        <f>IF(J$52="x",K57,IF(J$31="x",K36,IF(J$45="x",K50,"")))</f>
        <v>0</v>
      </c>
      <c r="L16" s="99" t="str">
        <f>IF(L$52="x",L57,IF(L$31="x",L36,IF(L$45="x",L50,)))</f>
        <v>mit Reis und Salat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56" t="e">
        <f>IF(D$31="x",D37,IF(#REF!="x",#REF!,IF(#REF!="x",#REF!,"")))</f>
        <v>#REF!</v>
      </c>
      <c r="E17" s="157" t="e">
        <f>IF(E$32="x",E37,IF(#REF!="x",#REF!,IF(#REF!="x",#REF!,"")))</f>
        <v>#REF!</v>
      </c>
      <c r="F17" s="156" t="str">
        <f>IF(F$31="x",F37,IF(#REF!="x",#REF!,IF(#REF!="x",#REF!,"")))</f>
        <v>2428 kJ, 580 kcal</v>
      </c>
      <c r="G17" s="157">
        <f>IF(G$32="x",G37,IF(#REF!="x",#REF!,IF(#REF!="x",#REF!,"")))</f>
        <v>0</v>
      </c>
      <c r="H17" s="156" t="str">
        <f>IF(H$31="x",H37,IF(#REF!="x",#REF!,IF(#REF!="x",#REF!,"")))</f>
        <v>2856 kJ, 680 kcal</v>
      </c>
      <c r="I17" s="157">
        <f>IF(I$32="x",I37,IF(#REF!="x",#REF!,IF(#REF!="x",#REF!,"")))</f>
        <v>0</v>
      </c>
      <c r="J17" s="156" t="str">
        <f>IF(J$31="x",J37,IF(#REF!="x",#REF!,IF(#REF!="x",#REF!,"")))</f>
        <v>3014kJ, 720 kcal</v>
      </c>
      <c r="K17" s="157">
        <f>IF(K$32="x",K37,IF(#REF!="x",#REF!,IF(#REF!="x",#REF!,"")))</f>
        <v>0</v>
      </c>
      <c r="L17" s="156" t="e">
        <f>IF(L$31="x",L37,IF(#REF!="x",#REF!,IF(#REF!="x",#REF!,"")))</f>
        <v>#REF!</v>
      </c>
      <c r="M17" s="117" t="e">
        <f>IF(M$32="x",M37,IF(#REF!="x",#REF!,IF(#REF!="x",#REF!,"")))</f>
        <v>#REF!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3391 kJ, 810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>2973 kJ, 710 kcal</v>
      </c>
      <c r="E18" s="10">
        <f>IF(E$39="x",E44,IF(E$46="x",E51,IF(E$53="x",E58,"")))</f>
        <v>0</v>
      </c>
      <c r="F18" s="11" t="str">
        <f>IF(F$38="x",F44,IF(F$45="x",F51,IF(F$52="x",F58,"")))</f>
        <v/>
      </c>
      <c r="G18" s="10" t="str">
        <f>IF(G$39="x",G44,IF(G$46="x",G51,IF(G$53="x",G58,"")))</f>
        <v/>
      </c>
      <c r="H18" s="11" t="str">
        <f>IF(H$38="x",H44,IF(H$45="x",H51,IF(H$52="x",H58,"")))</f>
        <v/>
      </c>
      <c r="I18" s="10" t="str">
        <f>IF(I$39="x",I44,IF(I$46="x",I51,IF(I$53="x",I58,"")))</f>
        <v/>
      </c>
      <c r="J18" s="11" t="str">
        <f>IF(J$38="x",J44,IF(J$45="x",J51,IF(J$52="x",J58,"")))</f>
        <v/>
      </c>
      <c r="K18" s="10" t="str">
        <f>IF(K$39="x",K44,IF(K$46="x",K51,IF(K$53="x",K58,"")))</f>
        <v/>
      </c>
      <c r="L18" s="11">
        <f>IF(L$38="x",L44,IF(L$45="x",L51,IF(L$52="x",L58,"")))</f>
        <v>0</v>
      </c>
      <c r="M18" s="10">
        <f>IF(M$39="x",M44,IF(M$46="x",M51,IF(M$53="x",M58,"")))</f>
        <v>0</v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>Apfelstrudel</v>
      </c>
      <c r="I20" s="107" t="str">
        <f>IF(H$68="X",I70,IF(H$75="X",I77,""))</f>
        <v>A,C,G</v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/>
      </c>
      <c r="M20" s="105" t="str">
        <f>IF(L$68="X",M70,IF(L$75="X",M77,""))</f>
        <v/>
      </c>
      <c r="N20" s="104" t="str">
        <f>VLOOKUP($A20,[1]A5!$A$2:$P$68,N$1,FALSE)</f>
        <v xml:space="preserve">Rindsuppe </v>
      </c>
      <c r="O20" s="102" t="str">
        <f>VLOOKUP($A20,[1]A5!$A$2:$P$68,O$1,FALSE)</f>
        <v>L</v>
      </c>
      <c r="P20" s="103" t="str">
        <f>VLOOKUP($A20,[1]A5!$A$2:$P$68,P$1,FALSE)</f>
        <v>Klare Suppe</v>
      </c>
      <c r="Q20" s="102" t="str">
        <f>VLOOKUP($A20,[1]A5!$A$2:$P$68,Q$1,FALSE)</f>
        <v>L</v>
      </c>
      <c r="R20" s="155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 t="str">
        <f>VLOOKUP($A21,[1]A5!$A$2:$P$68,N$1,FALSE)</f>
        <v>mit Grießnockerl</v>
      </c>
      <c r="O21" s="95" t="str">
        <f>VLOOKUP($A21,[1]A5!$A$2:$P$68,O$1,FALSE)</f>
        <v>A,C,G</v>
      </c>
      <c r="P21" s="96" t="str">
        <f>VLOOKUP($A21,[1]A5!$A$2:$P$68,P$1,FALSE)</f>
        <v>mit Sternchen</v>
      </c>
      <c r="Q21" s="95" t="str">
        <f>VLOOKUP($A21,[1]A5!$A$2:$P$68,Q$1,FALSE)</f>
        <v>A,C</v>
      </c>
      <c r="R21" s="155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[1]A5!B73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4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/>
      <c r="E31" s="31"/>
      <c r="F31" s="29" t="s">
        <v>3</v>
      </c>
      <c r="G31" s="62"/>
      <c r="H31" s="29" t="s">
        <v>3</v>
      </c>
      <c r="I31" s="62"/>
      <c r="J31" s="29" t="s">
        <v>3</v>
      </c>
      <c r="K31" s="61"/>
      <c r="L31" s="29"/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>
        <f>D31</f>
        <v>0</v>
      </c>
      <c r="F32" s="24"/>
      <c r="G32" s="23" t="str">
        <f>F31</f>
        <v>x</v>
      </c>
      <c r="H32" s="24"/>
      <c r="I32" s="23" t="str">
        <f>H31</f>
        <v>x</v>
      </c>
      <c r="J32" s="24"/>
      <c r="K32" s="23" t="str">
        <f>J31</f>
        <v>x</v>
      </c>
      <c r="L32" s="24"/>
      <c r="M32" s="23">
        <f>L31</f>
        <v>0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VLOOKUP($A33,[1]A5!$A$2:$P$68,D$1,FALSE)</f>
        <v xml:space="preserve">Tiroler Gröstel </v>
      </c>
      <c r="E33" s="17" t="str">
        <f>VLOOKUP($A33,[1]A5!$A$2:$P$68,E$1,FALSE)</f>
        <v>M</v>
      </c>
      <c r="F33" s="18" t="str">
        <f>VLOOKUP($A33,[1]A5!$A$2:$P$68,F$1,FALSE)</f>
        <v>Surbraten</v>
      </c>
      <c r="G33" s="17" t="str">
        <f>VLOOKUP($A33,[1]A5!$A$2:$P$68,G$1,FALSE)</f>
        <v>M</v>
      </c>
      <c r="H33" s="18" t="str">
        <f>VLOOKUP($A33,[1]A5!$A$2:$P$68,H$1,FALSE)</f>
        <v>Brathendl</v>
      </c>
      <c r="I33" s="17" t="str">
        <f>VLOOKUP($A33,[1]A5!$A$2:$P$68,I$1,FALSE)</f>
        <v>A</v>
      </c>
      <c r="J33" s="18" t="str">
        <f>VLOOKUP($A33,[1]A5!$A$2:$P$68,J$1,FALSE)</f>
        <v>Spaghetti</v>
      </c>
      <c r="K33" s="17" t="str">
        <f>VLOOKUP($A33,[1]A5!$A$2:$P$68,K$1,FALSE)</f>
        <v>A,C</v>
      </c>
      <c r="L33" s="18" t="str">
        <f>VLOOKUP($A33,[1]A5!$A$2:$P$68,L$1,FALSE)</f>
        <v xml:space="preserve">Fischfilet </v>
      </c>
      <c r="M33" s="17" t="str">
        <f>VLOOKUP($A33,[1]A5!$A$2:$P$68,M$1,FALSE)</f>
        <v>D,A,C</v>
      </c>
      <c r="N33" s="18" t="str">
        <f>VLOOKUP($A33,[1]A5!$A$2:$P$68,N$1,FALSE)</f>
        <v xml:space="preserve">Szegediner </v>
      </c>
      <c r="O33" s="17">
        <f>VLOOKUP($A33,[1]A5!$A$2:$P$68,O$1,FALSE)</f>
        <v>0</v>
      </c>
      <c r="P33" s="18" t="str">
        <f>VLOOKUP($A33,[1]A5!$A$2:$P$68,P$1,FALSE)</f>
        <v xml:space="preserve">Pariser Schnitzel </v>
      </c>
      <c r="Q33" s="17" t="str">
        <f>VLOOKUP($A33,[1]A5!$A$2:$P$68,Q$1,FALSE)</f>
        <v>A,C,G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VLOOKUP($A34,[1]A5!$A$2:$P$68,D$1,FALSE)</f>
        <v xml:space="preserve">mit Krautsalat </v>
      </c>
      <c r="E34" s="17">
        <f>VLOOKUP($A34,[1]A5!$A$2:$P$68,E$1,FALSE)</f>
        <v>0</v>
      </c>
      <c r="F34" s="18" t="str">
        <f>VLOOKUP($A34,[1]A5!$A$2:$P$68,F$1,FALSE)</f>
        <v>mit Petersilien-</v>
      </c>
      <c r="G34" s="17">
        <f>VLOOKUP($A34,[1]A5!$A$2:$P$68,G$1,FALSE)</f>
        <v>0</v>
      </c>
      <c r="H34" s="18" t="str">
        <f>VLOOKUP($A34,[1]A5!$A$2:$P$68,H$1,FALSE)</f>
        <v>mit Semmelfülle</v>
      </c>
      <c r="I34" s="17" t="str">
        <f>VLOOKUP($A34,[1]A5!$A$2:$P$68,I$1,FALSE)</f>
        <v>A,C,F,G,H,L</v>
      </c>
      <c r="J34" s="18" t="str">
        <f>VLOOKUP($A34,[1]A5!$A$2:$P$68,J$1,FALSE)</f>
        <v>Bolognese</v>
      </c>
      <c r="K34" s="17">
        <f>VLOOKUP($A34,[1]A5!$A$2:$P$68,K$1,FALSE)</f>
        <v>0</v>
      </c>
      <c r="L34" s="18" t="str">
        <f>VLOOKUP($A34,[1]A5!$A$2:$P$68,L$1,FALSE)</f>
        <v>gebraten</v>
      </c>
      <c r="M34" s="17">
        <f>VLOOKUP($A34,[1]A5!$A$2:$P$68,M$1,FALSE)</f>
        <v>0</v>
      </c>
      <c r="N34" s="18" t="str">
        <f>VLOOKUP($A34,[1]A5!$A$2:$P$68,N$1,FALSE)</f>
        <v>Krautfleisch</v>
      </c>
      <c r="O34" s="17" t="str">
        <f>VLOOKUP($A34,[1]A5!$A$2:$P$68,O$1,FALSE)</f>
        <v>A,O</v>
      </c>
      <c r="P34" s="18" t="str">
        <f>VLOOKUP($A34,[1]A5!$A$2:$P$68,P$1,FALSE)</f>
        <v>mit Petersilkartoffel</v>
      </c>
      <c r="Q34" s="17" t="str">
        <f>VLOOKUP($A34,[1]A5!$A$2:$P$68,Q$1,FALSE)</f>
        <v>L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>
        <f>VLOOKUP($A35,[1]A5!$A$2:$P$68,D$1,FALSE)</f>
        <v>0</v>
      </c>
      <c r="E35" s="17">
        <f>VLOOKUP($A35,[1]A5!$A$2:$P$68,E$1,FALSE)</f>
        <v>0</v>
      </c>
      <c r="F35" s="18" t="str">
        <f>VLOOKUP($A35,[1]A5!$A$2:$P$68,F$1,FALSE)</f>
        <v>kartoffel</v>
      </c>
      <c r="G35" s="17">
        <f>VLOOKUP($A35,[1]A5!$A$2:$P$68,G$1,FALSE)</f>
        <v>0</v>
      </c>
      <c r="H35" s="18" t="str">
        <f>VLOOKUP($A35,[1]A5!$A$2:$P$68,H$1,FALSE)</f>
        <v xml:space="preserve">und Salat </v>
      </c>
      <c r="I35" s="17" t="str">
        <f>VLOOKUP($A35,[1]A5!$A$2:$P$68,I$1,FALSE)</f>
        <v>O</v>
      </c>
      <c r="J35" s="18" t="str">
        <f>VLOOKUP($A35,[1]A5!$A$2:$P$68,J$1,FALSE)</f>
        <v>mit Salat</v>
      </c>
      <c r="K35" s="17" t="str">
        <f>VLOOKUP($A35,[1]A5!$A$2:$P$68,K$1,FALSE)</f>
        <v>O</v>
      </c>
      <c r="L35" s="18" t="str">
        <f>VLOOKUP($A35,[1]A5!$A$2:$P$68,L$1,FALSE)</f>
        <v>mit Reis</v>
      </c>
      <c r="M35" s="17">
        <f>VLOOKUP($A35,[1]A5!$A$2:$P$68,M$1,FALSE)</f>
        <v>0</v>
      </c>
      <c r="N35" s="18" t="str">
        <f>VLOOKUP($A35,[1]A5!$A$2:$P$68,N$1,FALSE)</f>
        <v>mit Brot</v>
      </c>
      <c r="O35" s="17" t="str">
        <f>VLOOKUP($A35,[1]A5!$A$2:$P$68,O$1,FALSE)</f>
        <v>A,F,G</v>
      </c>
      <c r="P35" s="18" t="str">
        <f>VLOOKUP($A35,[1]A5!$A$2:$P$68,P$1,FALSE)</f>
        <v xml:space="preserve">und Blattsalat </v>
      </c>
      <c r="Q35" s="17" t="str">
        <f>VLOOKUP($A35,[1]A5!$A$2:$P$68,Q$1,FALSE)</f>
        <v>G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>
        <f>VLOOKUP($A36,[1]A5!$A$2:$P$68,D$1,FALSE)</f>
        <v>0</v>
      </c>
      <c r="E36" s="17">
        <f>VLOOKUP($A36,[1]A5!$A$2:$P$68,E$1,FALSE)</f>
        <v>0</v>
      </c>
      <c r="F36" s="18" t="str">
        <f>VLOOKUP($A36,[1]A5!$A$2:$P$68,F$1,FALSE)</f>
        <v>und Karottensalat</v>
      </c>
      <c r="G36" s="17">
        <f>VLOOKUP($A36,[1]A5!$A$2:$P$68,G$1,FALSE)</f>
        <v>0</v>
      </c>
      <c r="H36" s="18">
        <f>VLOOKUP($A36,[1]A5!$A$2:$P$68,H$1,FALSE)</f>
        <v>0</v>
      </c>
      <c r="I36" s="17">
        <f>VLOOKUP($A36,[1]A5!$A$2:$P$68,I$1,FALSE)</f>
        <v>0</v>
      </c>
      <c r="J36" s="18">
        <f>VLOOKUP($A36,[1]A5!$A$2:$P$68,J$1,FALSE)</f>
        <v>0</v>
      </c>
      <c r="K36" s="17">
        <f>VLOOKUP($A36,[1]A5!$A$2:$P$68,K$1,FALSE)</f>
        <v>0</v>
      </c>
      <c r="L36" s="18" t="str">
        <f>VLOOKUP($A36,[1]A5!$A$2:$P$68,L$1,FALSE)</f>
        <v xml:space="preserve">und Rahmgurkensalat </v>
      </c>
      <c r="M36" s="17" t="str">
        <f>VLOOKUP($A36,[1]A5!$A$2:$P$68,M$1,FALSE)</f>
        <v>O,G</v>
      </c>
      <c r="N36" s="18">
        <f>VLOOKUP($A36,[1]A5!$A$2:$P$68,N$1,FALSE)</f>
        <v>0</v>
      </c>
      <c r="O36" s="17">
        <f>VLOOKUP($A36,[1]A5!$A$2:$P$68,O$1,FALSE)</f>
        <v>0</v>
      </c>
      <c r="P36" s="18">
        <f>VLOOKUP($A36,[1]A5!$A$2:$P$68,P$1,FALSE)</f>
        <v>0</v>
      </c>
      <c r="Q36" s="17">
        <f>VLOOKUP($A36,[1]A5!$A$2:$P$68,Q$1,FALSE)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VLOOKUP($A37,[1]A5!$A$2:$P$68,D$1,FALSE)</f>
        <v>3014 kJ, 720 kcal</v>
      </c>
      <c r="E37" s="10">
        <f>VLOOKUP($A37,[1]A5!$A$2:$P$68,E$1,FALSE)</f>
        <v>0</v>
      </c>
      <c r="F37" s="11" t="str">
        <f>VLOOKUP($A37,[1]A5!$A$2:$P$68,F$1,FALSE)</f>
        <v>2428 kJ, 580 kcal</v>
      </c>
      <c r="G37" s="10">
        <f>VLOOKUP($A37,[1]A5!$A$2:$P$68,G$1,FALSE)</f>
        <v>0</v>
      </c>
      <c r="H37" s="11" t="str">
        <f>VLOOKUP($A37,[1]A5!$A$2:$P$68,H$1,FALSE)</f>
        <v>2856 kJ, 680 kcal</v>
      </c>
      <c r="I37" s="10">
        <f>VLOOKUP($A37,[1]A5!$A$2:$P$68,I$1,FALSE)</f>
        <v>0</v>
      </c>
      <c r="J37" s="11" t="str">
        <f>VLOOKUP($A37,[1]A5!$A$2:$P$68,J$1,FALSE)</f>
        <v>3014kJ, 720 kcal</v>
      </c>
      <c r="K37" s="10">
        <f>VLOOKUP($A37,[1]A5!$A$2:$P$68,K$1,FALSE)</f>
        <v>0</v>
      </c>
      <c r="L37" s="11" t="str">
        <f>VLOOKUP($A37,[1]A5!$A$2:$P$68,L$1,FALSE)</f>
        <v>3559 kJ, 850 kcal</v>
      </c>
      <c r="M37" s="10">
        <f>VLOOKUP($A37,[1]A5!$A$2:$P$68,M$1,FALSE)</f>
        <v>0</v>
      </c>
      <c r="N37" s="11" t="str">
        <f>VLOOKUP($A37,[1]A5!$A$2:$P$68,N$1,FALSE)</f>
        <v>2889 kJ / 690 kcal</v>
      </c>
      <c r="O37" s="10">
        <f>VLOOKUP($A37,[1]A5!$A$2:$P$68,O$1,FALSE)</f>
        <v>0</v>
      </c>
      <c r="P37" s="11" t="str">
        <f>VLOOKUP($A37,[1]A5!$A$2:$P$68,P$1,FALSE)</f>
        <v>3391 kJ, 810 kcal</v>
      </c>
      <c r="Q37" s="10">
        <f>VLOOKUP($A37,[1]A5!$A$2:$P$68,Q$1,FALSE)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VLOOKUP($A40,[1]A5!$A$2:$P$68,D$1,FALSE)</f>
        <v xml:space="preserve">Tiroler Gröstel </v>
      </c>
      <c r="E40" s="17" t="str">
        <f>VLOOKUP($A40,[1]A5!$A$2:$P$68,E$1,FALSE)</f>
        <v>M</v>
      </c>
      <c r="F40" s="18" t="str">
        <f>VLOOKUP($A40,[1]A5!$A$2:$P$68,F$1,FALSE)</f>
        <v>Surbraten</v>
      </c>
      <c r="G40" s="17" t="str">
        <f>VLOOKUP($A40,[1]A5!$A$2:$P$68,G$1,FALSE)</f>
        <v>M</v>
      </c>
      <c r="H40" s="18" t="str">
        <f>VLOOKUP($A40,[1]A5!$A$2:$P$68,H$1,FALSE)</f>
        <v>Brathendl</v>
      </c>
      <c r="I40" s="17" t="str">
        <f>VLOOKUP($A40,[1]A5!$A$2:$P$68,I$1,FALSE)</f>
        <v>A</v>
      </c>
      <c r="J40" s="18" t="str">
        <f>VLOOKUP($A40,[1]A5!$A$2:$P$68,J$1,FALSE)</f>
        <v>Spaghetti</v>
      </c>
      <c r="K40" s="17" t="str">
        <f>VLOOKUP($A40,[1]A5!$A$2:$P$68,K$1,FALSE)</f>
        <v>A,C</v>
      </c>
      <c r="L40" s="18" t="str">
        <f>VLOOKUP($A40,[1]A5!$A$2:$P$68,L$1,FALSE)</f>
        <v xml:space="preserve">Fischfilet </v>
      </c>
      <c r="M40" s="17" t="str">
        <f>VLOOKUP($A40,[1]A5!$A$2:$P$68,M$1,FALSE)</f>
        <v>D,A,C</v>
      </c>
      <c r="N40" s="18" t="str">
        <f>VLOOKUP($A40,[1]A5!$A$2:$P$68,N$1,FALSE)</f>
        <v xml:space="preserve">Szegediner </v>
      </c>
      <c r="O40" s="17">
        <f>VLOOKUP($A40,[1]A5!$A$2:$P$68,O$1,FALSE)</f>
        <v>0</v>
      </c>
      <c r="P40" s="18" t="str">
        <f>VLOOKUP($A40,[1]A5!$A$2:$P$68,P$1,FALSE)</f>
        <v xml:space="preserve">Pariser Schnitzel </v>
      </c>
      <c r="Q40" s="17" t="str">
        <f>VLOOKUP($A40,[1]A5!$A$2:$P$68,Q$1,FALSE)</f>
        <v>A,C,G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VLOOKUP($A41,[1]A5!$A$2:$P$68,D$1,FALSE)</f>
        <v xml:space="preserve">mit Krautsalat </v>
      </c>
      <c r="E41" s="17">
        <f>VLOOKUP($A41,[1]A5!$A$2:$P$68,E$1,FALSE)</f>
        <v>0</v>
      </c>
      <c r="F41" s="18" t="str">
        <f>VLOOKUP($A41,[1]A5!$A$2:$P$68,F$1,FALSE)</f>
        <v>mit Petersilien-</v>
      </c>
      <c r="G41" s="17">
        <f>VLOOKUP($A41,[1]A5!$A$2:$P$68,G$1,FALSE)</f>
        <v>0</v>
      </c>
      <c r="H41" s="18" t="str">
        <f>VLOOKUP($A41,[1]A5!$A$2:$P$68,H$1,FALSE)</f>
        <v>mit Semmelfülle</v>
      </c>
      <c r="I41" s="17" t="str">
        <f>VLOOKUP($A41,[1]A5!$A$2:$P$68,I$1,FALSE)</f>
        <v>A,C,F,G,H,L</v>
      </c>
      <c r="J41" s="18" t="str">
        <f>VLOOKUP($A41,[1]A5!$A$2:$P$68,J$1,FALSE)</f>
        <v>Bolognese</v>
      </c>
      <c r="K41" s="17">
        <f>VLOOKUP($A41,[1]A5!$A$2:$P$68,K$1,FALSE)</f>
        <v>0</v>
      </c>
      <c r="L41" s="18" t="str">
        <f>VLOOKUP($A41,[1]A5!$A$2:$P$68,L$1,FALSE)</f>
        <v>gebraten</v>
      </c>
      <c r="M41" s="17">
        <f>VLOOKUP($A41,[1]A5!$A$2:$P$68,M$1,FALSE)</f>
        <v>0</v>
      </c>
      <c r="N41" s="18" t="str">
        <f>VLOOKUP($A41,[1]A5!$A$2:$P$68,N$1,FALSE)</f>
        <v>Krautfleisch</v>
      </c>
      <c r="O41" s="17" t="str">
        <f>VLOOKUP($A41,[1]A5!$A$2:$P$68,O$1,FALSE)</f>
        <v>A,O</v>
      </c>
      <c r="P41" s="18" t="str">
        <f>VLOOKUP($A41,[1]A5!$A$2:$P$68,P$1,FALSE)</f>
        <v>mit Petersilkartoffel</v>
      </c>
      <c r="Q41" s="17" t="str">
        <f>VLOOKUP($A41,[1]A5!$A$2:$P$68,Q$1,FALSE)</f>
        <v>L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>
        <f>VLOOKUP($A42,[1]A5!$A$2:$P$68,D$1,FALSE)</f>
        <v>0</v>
      </c>
      <c r="E42" s="17">
        <f>VLOOKUP($A42,[1]A5!$A$2:$P$68,E$1,FALSE)</f>
        <v>0</v>
      </c>
      <c r="F42" s="18" t="str">
        <f>VLOOKUP($A42,[1]A5!$A$2:$P$68,F$1,FALSE)</f>
        <v>kartoffel</v>
      </c>
      <c r="G42" s="17">
        <f>VLOOKUP($A42,[1]A5!$A$2:$P$68,G$1,FALSE)</f>
        <v>0</v>
      </c>
      <c r="H42" s="18" t="str">
        <f>VLOOKUP($A42,[1]A5!$A$2:$P$68,H$1,FALSE)</f>
        <v xml:space="preserve">und Salat </v>
      </c>
      <c r="I42" s="17" t="str">
        <f>VLOOKUP($A42,[1]A5!$A$2:$P$68,I$1,FALSE)</f>
        <v>O</v>
      </c>
      <c r="J42" s="18" t="str">
        <f>VLOOKUP($A42,[1]A5!$A$2:$P$68,J$1,FALSE)</f>
        <v>mit Salat</v>
      </c>
      <c r="K42" s="17" t="str">
        <f>VLOOKUP($A42,[1]A5!$A$2:$P$68,K$1,FALSE)</f>
        <v>O</v>
      </c>
      <c r="L42" s="18" t="str">
        <f>VLOOKUP($A42,[1]A5!$A$2:$P$68,L$1,FALSE)</f>
        <v>mit Reis</v>
      </c>
      <c r="M42" s="17">
        <f>VLOOKUP($A42,[1]A5!$A$2:$P$68,M$1,FALSE)</f>
        <v>0</v>
      </c>
      <c r="N42" s="18" t="str">
        <f>VLOOKUP($A42,[1]A5!$A$2:$P$68,N$1,FALSE)</f>
        <v>mit Brot</v>
      </c>
      <c r="O42" s="17" t="str">
        <f>VLOOKUP($A42,[1]A5!$A$2:$P$68,O$1,FALSE)</f>
        <v>A,F,G</v>
      </c>
      <c r="P42" s="18" t="str">
        <f>VLOOKUP($A42,[1]A5!$A$2:$P$68,P$1,FALSE)</f>
        <v xml:space="preserve">und Blattsalat </v>
      </c>
      <c r="Q42" s="17" t="str">
        <f>VLOOKUP($A42,[1]A5!$A$2:$P$68,Q$1,FALSE)</f>
        <v>G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>
        <f>VLOOKUP($A43,[1]A5!$A$2:$P$68,D$1,FALSE)</f>
        <v>0</v>
      </c>
      <c r="E43" s="17">
        <f>VLOOKUP($A43,[1]A5!$A$2:$P$68,E$1,FALSE)</f>
        <v>0</v>
      </c>
      <c r="F43" s="18" t="str">
        <f>VLOOKUP($A43,[1]A5!$A$2:$P$68,F$1,FALSE)</f>
        <v>und Karottensalat</v>
      </c>
      <c r="G43" s="17">
        <f>VLOOKUP($A43,[1]A5!$A$2:$P$68,G$1,FALSE)</f>
        <v>0</v>
      </c>
      <c r="H43" s="18">
        <f>VLOOKUP($A43,[1]A5!$A$2:$P$68,H$1,FALSE)</f>
        <v>0</v>
      </c>
      <c r="I43" s="17">
        <f>VLOOKUP($A43,[1]A5!$A$2:$P$68,I$1,FALSE)</f>
        <v>0</v>
      </c>
      <c r="J43" s="18">
        <f>VLOOKUP($A43,[1]A5!$A$2:$P$68,J$1,FALSE)</f>
        <v>0</v>
      </c>
      <c r="K43" s="17">
        <f>VLOOKUP($A43,[1]A5!$A$2:$P$68,K$1,FALSE)</f>
        <v>0</v>
      </c>
      <c r="L43" s="18" t="str">
        <f>VLOOKUP($A43,[1]A5!$A$2:$P$68,L$1,FALSE)</f>
        <v xml:space="preserve">und Rahmgurkensalat </v>
      </c>
      <c r="M43" s="17" t="str">
        <f>VLOOKUP($A43,[1]A5!$A$2:$P$68,M$1,FALSE)</f>
        <v>O,G</v>
      </c>
      <c r="N43" s="18">
        <f>VLOOKUP($A43,[1]A5!$A$2:$P$68,N$1,FALSE)</f>
        <v>0</v>
      </c>
      <c r="O43" s="17">
        <f>VLOOKUP($A43,[1]A5!$A$2:$P$68,O$1,FALSE)</f>
        <v>0</v>
      </c>
      <c r="P43" s="18">
        <f>VLOOKUP($A43,[1]A5!$A$2:$P$68,P$1,FALSE)</f>
        <v>0</v>
      </c>
      <c r="Q43" s="17">
        <f>VLOOKUP($A43,[1]A5!$A$2:$P$68,Q$1,FALSE)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VLOOKUP($A44,[1]A5!$A$2:$P$68,D$1,FALSE)</f>
        <v>3014 kJ, 720 kcal</v>
      </c>
      <c r="E44" s="10">
        <f>VLOOKUP($A44,[1]A5!$A$2:$P$68,E$1,FALSE)</f>
        <v>0</v>
      </c>
      <c r="F44" s="11" t="str">
        <f>VLOOKUP($A44,[1]A5!$A$2:$P$68,F$1,FALSE)</f>
        <v>2428 kJ, 580 kcal</v>
      </c>
      <c r="G44" s="10">
        <f>VLOOKUP($A44,[1]A5!$A$2:$P$68,G$1,FALSE)</f>
        <v>0</v>
      </c>
      <c r="H44" s="11" t="str">
        <f>VLOOKUP($A44,[1]A5!$A$2:$P$68,H$1,FALSE)</f>
        <v>2856 kJ, 680 kcal</v>
      </c>
      <c r="I44" s="10">
        <f>VLOOKUP($A44,[1]A5!$A$2:$P$68,I$1,FALSE)</f>
        <v>0</v>
      </c>
      <c r="J44" s="11" t="str">
        <f>VLOOKUP($A44,[1]A5!$A$2:$P$68,J$1,FALSE)</f>
        <v>3014kJ, 720 kcal</v>
      </c>
      <c r="K44" s="10">
        <f>VLOOKUP($A44,[1]A5!$A$2:$P$68,K$1,FALSE)</f>
        <v>0</v>
      </c>
      <c r="L44" s="11" t="str">
        <f>VLOOKUP($A44,[1]A5!$A$2:$P$68,L$1,FALSE)</f>
        <v>3559 kJ, 850 kcal</v>
      </c>
      <c r="M44" s="10">
        <f>VLOOKUP($A44,[1]A5!$A$2:$P$68,M$1,FALSE)</f>
        <v>0</v>
      </c>
      <c r="N44" s="11" t="str">
        <f>VLOOKUP($A44,[1]A5!$A$2:$P$68,N$1,FALSE)</f>
        <v>2889 kJ / 690 kcal</v>
      </c>
      <c r="O44" s="10">
        <f>VLOOKUP($A44,[1]A5!$A$2:$P$68,O$1,FALSE)</f>
        <v>0</v>
      </c>
      <c r="P44" s="11" t="str">
        <f>VLOOKUP($A44,[1]A5!$A$2:$P$68,P$1,FALSE)</f>
        <v>3391 kJ, 810 kcal</v>
      </c>
      <c r="Q44" s="10">
        <f>VLOOKUP($A44,[1]A5!$A$2:$P$68,Q$1,FALSE)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 t="s">
        <v>3</v>
      </c>
      <c r="E45" s="31"/>
      <c r="F45" s="29"/>
      <c r="G45" s="30"/>
      <c r="H45" s="29"/>
      <c r="I45" s="30"/>
      <c r="J45" s="29"/>
      <c r="K45" s="28"/>
      <c r="L45" s="29"/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 t="str">
        <f>D45</f>
        <v>x</v>
      </c>
      <c r="F46" s="24"/>
      <c r="G46" s="23">
        <f>F45</f>
        <v>0</v>
      </c>
      <c r="H46" s="24"/>
      <c r="I46" s="23">
        <f>H45</f>
        <v>0</v>
      </c>
      <c r="J46" s="24"/>
      <c r="K46" s="23">
        <f>J45</f>
        <v>0</v>
      </c>
      <c r="L46" s="24"/>
      <c r="M46" s="23">
        <f>L45</f>
        <v>0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VLOOKUP($A47,[1]A5!$A$2:$P$68,D$1,FALSE)</f>
        <v>Reisauflauf</v>
      </c>
      <c r="E47" s="17" t="str">
        <f>VLOOKUP($A47,[1]A5!$A$2:$P$68,E$1,FALSE)</f>
        <v>A, C,G</v>
      </c>
      <c r="F47" s="18" t="str">
        <f>VLOOKUP($A47,[1]A5!$A$2:$P$68,F$1,FALSE)</f>
        <v xml:space="preserve">Heidensterz </v>
      </c>
      <c r="G47" s="17" t="str">
        <f>VLOOKUP($A47,[1]A5!$A$2:$P$68,G$1,FALSE)</f>
        <v>A</v>
      </c>
      <c r="H47" s="18" t="str">
        <f>VLOOKUP($A47,[1]A5!$A$2:$P$68,H$1,FALSE)</f>
        <v>Schupfnudeln</v>
      </c>
      <c r="I47" s="17" t="str">
        <f>VLOOKUP($A47,[1]A5!$A$2:$P$68,I$1,FALSE)</f>
        <v>A, C, G,H</v>
      </c>
      <c r="J47" s="18" t="str">
        <f>VLOOKUP($A47,[1]A5!$A$2:$P$68,J$1,FALSE)</f>
        <v>Geröstete Knödel</v>
      </c>
      <c r="K47" s="17" t="str">
        <f>VLOOKUP($A47,[1]A5!$A$2:$P$68,K$1,FALSE)</f>
        <v>G, C</v>
      </c>
      <c r="L47" s="18" t="str">
        <f>VLOOKUP($A47,[1]A5!$A$2:$P$68,L$1,FALSE)</f>
        <v>Gemüsepfanne</v>
      </c>
      <c r="M47" s="17" t="str">
        <f>VLOOKUP($A47,[1]A5!$A$2:$P$68,M$1,FALSE)</f>
        <v>A, C</v>
      </c>
      <c r="N47" s="18" t="str">
        <f>VLOOKUP($A47,[1]A5!$A$2:$P$68,N$1,FALSE)</f>
        <v>Milchrahmstrudel</v>
      </c>
      <c r="O47" s="17" t="str">
        <f>VLOOKUP($A47,[1]A5!$A$2:$P$68,O$1,FALSE)</f>
        <v>A,C,G</v>
      </c>
      <c r="P47" s="18" t="str">
        <f>VLOOKUP($A47,[1]A5!$A$2:$P$68,P$1,FALSE)</f>
        <v>Penne</v>
      </c>
      <c r="Q47" s="17" t="str">
        <f>VLOOKUP($A47,[1]A5!$A$2:$P$68,Q$1,FALSE)</f>
        <v>AC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VLOOKUP($A48,[1]A5!$A$2:$P$68,D$1,FALSE)</f>
        <v xml:space="preserve">mit </v>
      </c>
      <c r="E48" s="17">
        <f>VLOOKUP($A48,[1]A5!$A$2:$P$68,E$1,FALSE)</f>
        <v>0</v>
      </c>
      <c r="F48" s="18" t="str">
        <f>VLOOKUP($A48,[1]A5!$A$2:$P$68,F$1,FALSE)</f>
        <v>mit Milch</v>
      </c>
      <c r="G48" s="17" t="str">
        <f>VLOOKUP($A48,[1]A5!$A$2:$P$68,G$1,FALSE)</f>
        <v>G</v>
      </c>
      <c r="H48" s="18" t="str">
        <f>VLOOKUP($A48,[1]A5!$A$2:$P$68,H$1,FALSE)</f>
        <v>mit Nüsse</v>
      </c>
      <c r="I48" s="17" t="str">
        <f>VLOOKUP($A48,[1]A5!$A$2:$P$68,I$1,FALSE)</f>
        <v>H</v>
      </c>
      <c r="J48" s="18" t="str">
        <f>VLOOKUP($A48,[1]A5!$A$2:$P$68,J$1,FALSE)</f>
        <v>mit Ei</v>
      </c>
      <c r="K48" s="17" t="str">
        <f>VLOOKUP($A48,[1]A5!$A$2:$P$68,K$1,FALSE)</f>
        <v>A,C,F,L,O,N</v>
      </c>
      <c r="L48" s="18" t="str">
        <f>VLOOKUP($A48,[1]A5!$A$2:$P$68,L$1,FALSE)</f>
        <v xml:space="preserve"> mit Salat</v>
      </c>
      <c r="M48" s="17" t="str">
        <f>VLOOKUP($A48,[1]A5!$A$2:$P$68,M$1,FALSE)</f>
        <v>G</v>
      </c>
      <c r="N48" s="18" t="str">
        <f>VLOOKUP($A48,[1]A5!$A$2:$P$68,N$1,FALSE)</f>
        <v xml:space="preserve">mit Vanillesauce </v>
      </c>
      <c r="O48" s="17" t="str">
        <f>VLOOKUP($A48,[1]A5!$A$2:$P$68,O$1,FALSE)</f>
        <v>G</v>
      </c>
      <c r="P48" s="18" t="str">
        <f>VLOOKUP($A48,[1]A5!$A$2:$P$68,P$1,FALSE)</f>
        <v>mit Käsesauce</v>
      </c>
      <c r="Q48" s="17" t="str">
        <f>VLOOKUP($A48,[1]A5!$A$2:$P$68,Q$1,FALSE)</f>
        <v>G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 t="str">
        <f>VLOOKUP($A49,[1]A5!$A$2:$P$68,D$1,FALSE)</f>
        <v>Apfelkompott</v>
      </c>
      <c r="E49" s="17">
        <f>VLOOKUP($A49,[1]A5!$A$2:$P$68,E$1,FALSE)</f>
        <v>0</v>
      </c>
      <c r="F49" s="18">
        <f>VLOOKUP($A49,[1]A5!$A$2:$P$68,F$1,FALSE)</f>
        <v>0</v>
      </c>
      <c r="G49" s="17">
        <f>VLOOKUP($A49,[1]A5!$A$2:$P$68,G$1,FALSE)</f>
        <v>0</v>
      </c>
      <c r="H49" s="18" t="str">
        <f>VLOOKUP($A49,[1]A5!$A$2:$P$68,H$1,FALSE)</f>
        <v>und Apfelmus</v>
      </c>
      <c r="I49" s="17">
        <f>VLOOKUP($A49,[1]A5!$A$2:$P$68,I$1,FALSE)</f>
        <v>0</v>
      </c>
      <c r="J49" s="18" t="str">
        <f>VLOOKUP($A49,[1]A5!$A$2:$P$68,J$1,FALSE)</f>
        <v>und Salat</v>
      </c>
      <c r="K49" s="17" t="str">
        <f>VLOOKUP($A49,[1]A5!$A$2:$P$68,K$1,FALSE)</f>
        <v>O</v>
      </c>
      <c r="L49" s="18">
        <f>VLOOKUP($A49,[1]A5!$A$2:$P$68,L$1,FALSE)</f>
        <v>0</v>
      </c>
      <c r="M49" s="17" t="str">
        <f>VLOOKUP($A49,[1]A5!$A$2:$P$68,M$1,FALSE)</f>
        <v>O</v>
      </c>
      <c r="N49" s="18">
        <f>VLOOKUP($A49,[1]A5!$A$2:$P$68,N$1,FALSE)</f>
        <v>0</v>
      </c>
      <c r="O49" s="17">
        <f>VLOOKUP($A49,[1]A5!$A$2:$P$68,O$1,FALSE)</f>
        <v>0</v>
      </c>
      <c r="P49" s="18" t="str">
        <f>VLOOKUP($A49,[1]A5!$A$2:$P$68,P$1,FALSE)</f>
        <v>und Blattsalat</v>
      </c>
      <c r="Q49" s="17" t="str">
        <f>VLOOKUP($A49,[1]A5!$A$2:$P$68,Q$1,FALSE)</f>
        <v>O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VLOOKUP($A50,[1]A5!$A$2:$P$68,D$1,FALSE)</f>
        <v>0</v>
      </c>
      <c r="E50" s="15">
        <f>VLOOKUP($A50,[1]A5!$A$2:$P$68,E$1,FALSE)</f>
        <v>0</v>
      </c>
      <c r="F50" s="16">
        <f>VLOOKUP($A50,[1]A5!$A$2:$P$68,F$1,FALSE)</f>
        <v>0</v>
      </c>
      <c r="G50" s="15">
        <f>VLOOKUP($A50,[1]A5!$A$2:$P$68,G$1,FALSE)</f>
        <v>0</v>
      </c>
      <c r="H50" s="16">
        <f>VLOOKUP($A50,[1]A5!$A$2:$P$68,H$1,FALSE)</f>
        <v>0</v>
      </c>
      <c r="I50" s="15">
        <f>VLOOKUP($A50,[1]A5!$A$2:$P$68,I$1,FALSE)</f>
        <v>0</v>
      </c>
      <c r="J50" s="16">
        <f>VLOOKUP($A50,[1]A5!$A$2:$P$68,J$1,FALSE)</f>
        <v>0</v>
      </c>
      <c r="K50" s="15">
        <f>VLOOKUP($A50,[1]A5!$A$2:$P$68,K$1,FALSE)</f>
        <v>0</v>
      </c>
      <c r="L50" s="16">
        <f>VLOOKUP($A50,[1]A5!$A$2:$P$68,L$1,FALSE)</f>
        <v>0</v>
      </c>
      <c r="M50" s="15">
        <f>VLOOKUP($A50,[1]A5!$A$2:$P$68,M$1,FALSE)</f>
        <v>0</v>
      </c>
      <c r="N50" s="16">
        <f>VLOOKUP($A50,[1]A5!$A$2:$P$68,N$1,FALSE)</f>
        <v>0</v>
      </c>
      <c r="O50" s="15">
        <f>VLOOKUP($A50,[1]A5!$A$2:$P$68,O$1,FALSE)</f>
        <v>0</v>
      </c>
      <c r="P50" s="16">
        <f>VLOOKUP($A50,[1]A5!$A$2:$P$68,P$1,FALSE)</f>
        <v>0</v>
      </c>
      <c r="Q50" s="15">
        <f>VLOOKUP($A50,[1]A5!$A$2:$P$68,Q$1,FALSE)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VLOOKUP($A51,[1]A5!$A$2:$P$68,D$1,FALSE)</f>
        <v>2973 kJ, 710 kcal</v>
      </c>
      <c r="E51" s="10">
        <f>VLOOKUP($A51,[1]A5!$A$2:$P$68,E$1,FALSE)</f>
        <v>0</v>
      </c>
      <c r="F51" s="11" t="str">
        <f>VLOOKUP($A51,[1]A5!$A$2:$P$68,F$1,FALSE)</f>
        <v>2879 kJ / 688 kcal</v>
      </c>
      <c r="G51" s="10">
        <f>VLOOKUP($A51,[1]A5!$A$2:$P$68,G$1,FALSE)</f>
        <v>0</v>
      </c>
      <c r="H51" s="11" t="str">
        <f>VLOOKUP($A51,[1]A5!$A$2:$P$68,H$1,FALSE)</f>
        <v>3056 kJ / 730 kcal</v>
      </c>
      <c r="I51" s="10">
        <f>VLOOKUP($A51,[1]A5!$A$2:$P$68,I$1,FALSE)</f>
        <v>0</v>
      </c>
      <c r="J51" s="11" t="str">
        <f>VLOOKUP($A51,[1]A5!$A$2:$P$68,J$1,FALSE)</f>
        <v>2159 kJ, 516 kcal</v>
      </c>
      <c r="K51" s="10">
        <f>VLOOKUP($A51,[1]A5!$A$2:$P$68,K$1,FALSE)</f>
        <v>0</v>
      </c>
      <c r="L51" s="11" t="str">
        <f>VLOOKUP($A51,[1]A5!$A$2:$P$68,L$1,FALSE)</f>
        <v>2428 kJ, 580 kcal</v>
      </c>
      <c r="M51" s="10">
        <f>VLOOKUP($A51,[1]A5!$A$2:$P$68,M$1,FALSE)</f>
        <v>0</v>
      </c>
      <c r="N51" s="11" t="str">
        <f>VLOOKUP($A51,[1]A5!$A$2:$P$68,N$1,FALSE)</f>
        <v>2973 kJ, 710 kcal</v>
      </c>
      <c r="O51" s="10">
        <f>VLOOKUP($A51,[1]A5!$A$2:$P$68,O$1,FALSE)</f>
        <v>0</v>
      </c>
      <c r="P51" s="11" t="str">
        <f>VLOOKUP($A51,[1]A5!$A$2:$P$68,P$1,FALSE)</f>
        <v>2594 kJ, 620 kcal</v>
      </c>
      <c r="Q51" s="10">
        <f>VLOOKUP($A51,[1]A5!$A$2:$P$68,Q$1,FALSE)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 t="s">
        <v>3</v>
      </c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 t="str">
        <f>L52</f>
        <v>x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/>
      <c r="H54" s="57"/>
      <c r="I54" s="17"/>
      <c r="J54" s="57"/>
      <c r="K54" s="17"/>
      <c r="L54" s="57"/>
      <c r="M54" s="17"/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/>
      <c r="L55" s="55" t="s">
        <v>69</v>
      </c>
      <c r="M55" s="17"/>
      <c r="N55" s="55"/>
      <c r="O55" s="54"/>
      <c r="P55" s="55"/>
      <c r="Q55" s="54"/>
      <c r="R55" s="22"/>
      <c r="S55" s="8"/>
      <c r="T55" s="7"/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/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 t="s">
        <v>70</v>
      </c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VLOOKUP($A63,[1]A5!$A$2:$P$68,D$1,FALSE)</f>
        <v xml:space="preserve">Tiroler Gröstel </v>
      </c>
      <c r="E63" s="17" t="str">
        <f>VLOOKUP($A63,[1]A5!$A$2:$P$68,E$1,FALSE)</f>
        <v>M</v>
      </c>
      <c r="F63" s="18" t="str">
        <f>VLOOKUP($A63,[1]A5!$A$2:$P$68,F$1,FALSE)</f>
        <v>Surbraten</v>
      </c>
      <c r="G63" s="17" t="str">
        <f>VLOOKUP($A63,[1]A5!$A$2:$P$68,G$1,FALSE)</f>
        <v>M</v>
      </c>
      <c r="H63" s="18" t="str">
        <f>VLOOKUP($A63,[1]A5!$A$2:$P$68,H$1,FALSE)</f>
        <v>Brathendl</v>
      </c>
      <c r="I63" s="17" t="str">
        <f>VLOOKUP($A63,[1]A5!$A$2:$P$68,I$1,FALSE)</f>
        <v>A</v>
      </c>
      <c r="J63" s="18" t="str">
        <f>VLOOKUP($A63,[1]A5!$A$2:$P$68,J$1,FALSE)</f>
        <v>Spaghetti</v>
      </c>
      <c r="K63" s="17" t="str">
        <f>VLOOKUP($A63,[1]A5!$A$2:$P$68,K$1,FALSE)</f>
        <v>A,C</v>
      </c>
      <c r="L63" s="18" t="str">
        <f>VLOOKUP($A63,[1]A5!$A$2:$P$68,L$1,FALSE)</f>
        <v xml:space="preserve">Fischfilet </v>
      </c>
      <c r="M63" s="17" t="str">
        <f>VLOOKUP($A63,[1]A5!$A$2:$P$68,M$1,FALSE)</f>
        <v>D,A,C</v>
      </c>
      <c r="N63" s="18" t="str">
        <f>VLOOKUP($A63,[1]A5!$A$2:$P$68,N$1,FALSE)</f>
        <v xml:space="preserve">Szegediner </v>
      </c>
      <c r="O63" s="17">
        <f>VLOOKUP($A63,[1]A5!$A$2:$P$68,O$1,FALSE)</f>
        <v>0</v>
      </c>
      <c r="P63" s="18" t="str">
        <f>VLOOKUP($A63,[1]A5!$A$2:$P$68,P$1,FALSE)</f>
        <v xml:space="preserve">Pariser Schnitzel </v>
      </c>
      <c r="Q63" s="17" t="str">
        <f>VLOOKUP($A63,[1]A5!$A$2:$P$68,Q$1,FALSE)</f>
        <v>A,C,G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VLOOKUP($A64,[1]A5!$A$2:$P$68,D$1,FALSE)</f>
        <v xml:space="preserve">mit Krautsalat </v>
      </c>
      <c r="E64" s="17">
        <f>VLOOKUP($A64,[1]A5!$A$2:$P$68,E$1,FALSE)</f>
        <v>0</v>
      </c>
      <c r="F64" s="18" t="str">
        <f>VLOOKUP($A64,[1]A5!$A$2:$P$68,F$1,FALSE)</f>
        <v>mit Petersilien-</v>
      </c>
      <c r="G64" s="17">
        <f>VLOOKUP($A64,[1]A5!$A$2:$P$68,G$1,FALSE)</f>
        <v>0</v>
      </c>
      <c r="H64" s="18" t="str">
        <f>VLOOKUP($A64,[1]A5!$A$2:$P$68,H$1,FALSE)</f>
        <v>mit Semmelfülle</v>
      </c>
      <c r="I64" s="17" t="str">
        <f>VLOOKUP($A64,[1]A5!$A$2:$P$68,I$1,FALSE)</f>
        <v>A,C,F,G,H,L</v>
      </c>
      <c r="J64" s="18" t="str">
        <f>VLOOKUP($A64,[1]A5!$A$2:$P$68,J$1,FALSE)</f>
        <v>Bolognese</v>
      </c>
      <c r="K64" s="17">
        <f>VLOOKUP($A64,[1]A5!$A$2:$P$68,K$1,FALSE)</f>
        <v>0</v>
      </c>
      <c r="L64" s="18" t="str">
        <f>VLOOKUP($A64,[1]A5!$A$2:$P$68,L$1,FALSE)</f>
        <v>gebraten</v>
      </c>
      <c r="M64" s="17">
        <f>VLOOKUP($A64,[1]A5!$A$2:$P$68,M$1,FALSE)</f>
        <v>0</v>
      </c>
      <c r="N64" s="18" t="str">
        <f>VLOOKUP($A64,[1]A5!$A$2:$P$68,N$1,FALSE)</f>
        <v>Krautfleisch</v>
      </c>
      <c r="O64" s="17" t="str">
        <f>VLOOKUP($A64,[1]A5!$A$2:$P$68,O$1,FALSE)</f>
        <v>A,O</v>
      </c>
      <c r="P64" s="18" t="str">
        <f>VLOOKUP($A64,[1]A5!$A$2:$P$68,P$1,FALSE)</f>
        <v>mit Petersilkartoffel</v>
      </c>
      <c r="Q64" s="17" t="str">
        <f>VLOOKUP($A64,[1]A5!$A$2:$P$68,Q$1,FALSE)</f>
        <v>L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>
        <f>VLOOKUP($A65,[1]A5!$A$2:$P$68,D$1,FALSE)</f>
        <v>0</v>
      </c>
      <c r="E65" s="17">
        <f>VLOOKUP($A65,[1]A5!$A$2:$P$68,E$1,FALSE)</f>
        <v>0</v>
      </c>
      <c r="F65" s="18" t="str">
        <f>VLOOKUP($A65,[1]A5!$A$2:$P$68,F$1,FALSE)</f>
        <v>kartoffel</v>
      </c>
      <c r="G65" s="17">
        <f>VLOOKUP($A65,[1]A5!$A$2:$P$68,G$1,FALSE)</f>
        <v>0</v>
      </c>
      <c r="H65" s="18" t="str">
        <f>VLOOKUP($A65,[1]A5!$A$2:$P$68,H$1,FALSE)</f>
        <v xml:space="preserve">und Salat </v>
      </c>
      <c r="I65" s="17" t="str">
        <f>VLOOKUP($A65,[1]A5!$A$2:$P$68,I$1,FALSE)</f>
        <v>O</v>
      </c>
      <c r="J65" s="18" t="str">
        <f>VLOOKUP($A65,[1]A5!$A$2:$P$68,J$1,FALSE)</f>
        <v>mit Salat</v>
      </c>
      <c r="K65" s="17" t="str">
        <f>VLOOKUP($A65,[1]A5!$A$2:$P$68,K$1,FALSE)</f>
        <v>O</v>
      </c>
      <c r="L65" s="18" t="str">
        <f>VLOOKUP($A65,[1]A5!$A$2:$P$68,L$1,FALSE)</f>
        <v>mit Reis</v>
      </c>
      <c r="M65" s="17">
        <f>VLOOKUP($A65,[1]A5!$A$2:$P$68,M$1,FALSE)</f>
        <v>0</v>
      </c>
      <c r="N65" s="18" t="str">
        <f>VLOOKUP($A65,[1]A5!$A$2:$P$68,N$1,FALSE)</f>
        <v>mit Brot</v>
      </c>
      <c r="O65" s="17" t="str">
        <f>VLOOKUP($A65,[1]A5!$A$2:$P$68,O$1,FALSE)</f>
        <v>A,F,G</v>
      </c>
      <c r="P65" s="18" t="str">
        <f>VLOOKUP($A65,[1]A5!$A$2:$P$68,P$1,FALSE)</f>
        <v xml:space="preserve">und Blattsalat </v>
      </c>
      <c r="Q65" s="17" t="str">
        <f>VLOOKUP($A65,[1]A5!$A$2:$P$68,Q$1,FALSE)</f>
        <v>G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>
        <f>VLOOKUP($A66,[1]A5!$A$2:$P$68,D$1,FALSE)</f>
        <v>0</v>
      </c>
      <c r="E66" s="17">
        <f>VLOOKUP($A66,[1]A5!$A$2:$P$68,E$1,FALSE)</f>
        <v>0</v>
      </c>
      <c r="F66" s="18" t="str">
        <f>VLOOKUP($A66,[1]A5!$A$2:$P$68,F$1,FALSE)</f>
        <v>und Karottensalat</v>
      </c>
      <c r="G66" s="17">
        <f>VLOOKUP($A66,[1]A5!$A$2:$P$68,G$1,FALSE)</f>
        <v>0</v>
      </c>
      <c r="H66" s="18">
        <f>VLOOKUP($A66,[1]A5!$A$2:$P$68,H$1,FALSE)</f>
        <v>0</v>
      </c>
      <c r="I66" s="17">
        <f>VLOOKUP($A66,[1]A5!$A$2:$P$68,I$1,FALSE)</f>
        <v>0</v>
      </c>
      <c r="J66" s="18">
        <f>VLOOKUP($A66,[1]A5!$A$2:$P$68,J$1,FALSE)</f>
        <v>0</v>
      </c>
      <c r="K66" s="17">
        <f>VLOOKUP($A66,[1]A5!$A$2:$P$68,K$1,FALSE)</f>
        <v>0</v>
      </c>
      <c r="L66" s="18" t="str">
        <f>VLOOKUP($A66,[1]A5!$A$2:$P$68,L$1,FALSE)</f>
        <v xml:space="preserve">und Rahmgurkensalat </v>
      </c>
      <c r="M66" s="17" t="str">
        <f>VLOOKUP($A66,[1]A5!$A$2:$P$68,M$1,FALSE)</f>
        <v>O,G</v>
      </c>
      <c r="N66" s="18">
        <f>VLOOKUP($A66,[1]A5!$A$2:$P$68,N$1,FALSE)</f>
        <v>0</v>
      </c>
      <c r="O66" s="17">
        <f>VLOOKUP($A66,[1]A5!$A$2:$P$68,O$1,FALSE)</f>
        <v>0</v>
      </c>
      <c r="P66" s="18">
        <f>VLOOKUP($A66,[1]A5!$A$2:$P$68,P$1,FALSE)</f>
        <v>0</v>
      </c>
      <c r="Q66" s="17">
        <f>VLOOKUP($A66,[1]A5!$A$2:$P$68,Q$1,FALSE)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VLOOKUP($A67,[1]A5!$A$2:$P$68,D$1,FALSE)</f>
        <v>3014 kJ, 720 kcal</v>
      </c>
      <c r="E67" s="10">
        <f>VLOOKUP($A67,[1]A5!$A$2:$P$68,E$1,FALSE)</f>
        <v>0</v>
      </c>
      <c r="F67" s="11" t="str">
        <f>VLOOKUP($A67,[1]A5!$A$2:$P$68,F$1,FALSE)</f>
        <v>2428 kJ, 580 kcal</v>
      </c>
      <c r="G67" s="10">
        <f>VLOOKUP($A67,[1]A5!$A$2:$P$68,G$1,FALSE)</f>
        <v>0</v>
      </c>
      <c r="H67" s="11" t="str">
        <f>VLOOKUP($A67,[1]A5!$A$2:$P$68,H$1,FALSE)</f>
        <v>2856 kJ, 680 kcal</v>
      </c>
      <c r="I67" s="10">
        <f>VLOOKUP($A67,[1]A5!$A$2:$P$68,I$1,FALSE)</f>
        <v>0</v>
      </c>
      <c r="J67" s="11" t="str">
        <f>VLOOKUP($A67,[1]A5!$A$2:$P$68,J$1,FALSE)</f>
        <v>3014kJ, 720 kcal</v>
      </c>
      <c r="K67" s="10">
        <f>VLOOKUP($A67,[1]A5!$A$2:$P$68,K$1,FALSE)</f>
        <v>0</v>
      </c>
      <c r="L67" s="11" t="str">
        <f>VLOOKUP($A67,[1]A5!$A$2:$P$68,L$1,FALSE)</f>
        <v>3559 kJ, 850 kcal</v>
      </c>
      <c r="M67" s="10">
        <f>VLOOKUP($A67,[1]A5!$A$2:$P$68,M$1,FALSE)</f>
        <v>0</v>
      </c>
      <c r="N67" s="11" t="str">
        <f>VLOOKUP($A67,[1]A5!$A$2:$P$68,N$1,FALSE)</f>
        <v>2889 kJ / 690 kcal</v>
      </c>
      <c r="O67" s="10">
        <f>VLOOKUP($A67,[1]A5!$A$2:$P$68,O$1,FALSE)</f>
        <v>0</v>
      </c>
      <c r="P67" s="11" t="str">
        <f>VLOOKUP($A67,[1]A5!$A$2:$P$68,P$1,FALSE)</f>
        <v>3391 kJ, 810 kcal</v>
      </c>
      <c r="Q67" s="10">
        <f>VLOOKUP($A67,[1]A5!$A$2:$P$68,Q$1,FALSE)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IFERROR(VLOOKUP($A70,[1]A5!$A$2:$P$68,D$1,FALSE),"")</f>
        <v>Fruchtmus</v>
      </c>
      <c r="E70" s="17">
        <f>IFERROR(VLOOKUP($A70,[1]A5!$A$2:$P$68,E$1,FALSE),"")</f>
        <v>0</v>
      </c>
      <c r="F70" s="18" t="str">
        <f>IFERROR(VLOOKUP($A70,[1]A5!$A$2:$P$68,F$1,FALSE),"")</f>
        <v xml:space="preserve">Naturjoghurt mit Beeren </v>
      </c>
      <c r="G70" s="17" t="str">
        <f>IFERROR(VLOOKUP($A70,[1]A5!$A$2:$P$68,G$1,FALSE),"")</f>
        <v>G</v>
      </c>
      <c r="H70" s="18" t="str">
        <f>IFERROR(VLOOKUP($A70,[1]A5!$A$2:$P$68,H$1,FALSE),"")</f>
        <v>Obst</v>
      </c>
      <c r="I70" s="17">
        <f>IFERROR(VLOOKUP($A70,[1]A5!$A$2:$P$68,I$1,FALSE),"")</f>
        <v>0</v>
      </c>
      <c r="J70" s="18" t="str">
        <f>IFERROR(VLOOKUP($A70,[1]A5!$A$2:$P$68,J$1,FALSE),"")</f>
        <v>Fruchtmus</v>
      </c>
      <c r="K70" s="17">
        <f>IFERROR(VLOOKUP($A70,[1]A5!$A$2:$P$68,K$1,FALSE),"")</f>
        <v>0</v>
      </c>
      <c r="L70" s="18" t="str">
        <f>IFERROR(VLOOKUP($A70,[1]A5!$A$2:$P$68,L$1,FALSE),"")</f>
        <v>Marillenkompott</v>
      </c>
      <c r="M70" s="17">
        <f>IFERROR(VLOOKUP($A70,[1]A5!$A$2:$P$68,M$1,FALSE),"")</f>
        <v>0</v>
      </c>
      <c r="N70" s="18" t="str">
        <f>VLOOKUP($A70,[1]A5!$A$2:$P$68,N$1,FALSE)</f>
        <v>Naturjoghurt</v>
      </c>
      <c r="O70" s="17" t="str">
        <f>VLOOKUP($A70,[1]A5!$A$2:$P$68,O$1,FALSE)</f>
        <v>G</v>
      </c>
      <c r="P70" s="18" t="str">
        <f>VLOOKUP($A70,[1]A5!$A$2:$P$68,P$1,FALSE)</f>
        <v>Obst</v>
      </c>
      <c r="Q70" s="17">
        <f>VLOOKUP($A70,[1]A5!$A$2:$P$68,Q$1,FALSE)</f>
        <v>0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IFERROR(VLOOKUP($A71,[1]A5!$A$2:$P$68,D$1,FALSE),"")</f>
        <v/>
      </c>
      <c r="E71" s="17" t="str">
        <f>IFERROR(VLOOKUP($A71,[1]A5!$A$2:$P$68,E$1,FALSE),"")</f>
        <v/>
      </c>
      <c r="F71" s="18" t="str">
        <f>IFERROR(VLOOKUP($A71,[1]A5!$A$2:$P$68,F$1,FALSE),"")</f>
        <v/>
      </c>
      <c r="G71" s="17" t="str">
        <f>IFERROR(VLOOKUP($A71,[1]A5!$A$2:$P$68,G$1,FALSE),"")</f>
        <v/>
      </c>
      <c r="H71" s="18" t="str">
        <f>IFERROR(VLOOKUP($A71,[1]A5!$A$2:$P$68,H$1,FALSE),"")</f>
        <v/>
      </c>
      <c r="I71" s="17" t="str">
        <f>IFERROR(VLOOKUP($A71,[1]A5!$A$2:$P$68,I$1,FALSE),"")</f>
        <v/>
      </c>
      <c r="J71" s="18" t="str">
        <f>IFERROR(VLOOKUP($A71,[1]A5!$A$2:$P$68,J$1,FALSE),"")</f>
        <v/>
      </c>
      <c r="K71" s="17" t="str">
        <f>IFERROR(VLOOKUP($A71,[1]A5!$A$2:$P$68,K$1,FALSE),"")</f>
        <v/>
      </c>
      <c r="L71" s="18" t="str">
        <f>IFERROR(VLOOKUP($A71,[1]A5!$A$2:$P$68,L$1,FALSE),"")</f>
        <v/>
      </c>
      <c r="M71" s="17" t="str">
        <f>IFERROR(VLOOKUP($A71,[1]A5!$A$2:$P$68,M$1,FALSE),"")</f>
        <v/>
      </c>
      <c r="N71" s="18" t="e">
        <f>VLOOKUP($A71,[1]A5!$A$2:$P$68,N$1,FALSE)</f>
        <v>#N/A</v>
      </c>
      <c r="O71" s="17" t="e">
        <f>VLOOKUP($A71,[1]A5!$A$2:$P$68,O$1,FALSE)</f>
        <v>#N/A</v>
      </c>
      <c r="P71" s="18" t="e">
        <f>VLOOKUP($A71,[1]A5!$A$2:$P$68,P$1,FALSE)</f>
        <v>#N/A</v>
      </c>
      <c r="Q71" s="17" t="e">
        <f>VLOOKUP($A71,[1]A5!$A$2:$P$68,Q$1,FALSE)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IFERROR(VLOOKUP($A72,[1]A5!$A$2:$P$68,D$1,FALSE),"")</f>
        <v/>
      </c>
      <c r="E72" s="17" t="str">
        <f>IFERROR(VLOOKUP($A72,[1]A5!$A$2:$P$68,E$1,FALSE),"")</f>
        <v/>
      </c>
      <c r="F72" s="18" t="str">
        <f>IFERROR(VLOOKUP($A72,[1]A5!$A$2:$P$68,F$1,FALSE),"")</f>
        <v/>
      </c>
      <c r="G72" s="17" t="str">
        <f>IFERROR(VLOOKUP($A72,[1]A5!$A$2:$P$68,G$1,FALSE),"")</f>
        <v/>
      </c>
      <c r="H72" s="18" t="str">
        <f>IFERROR(VLOOKUP($A72,[1]A5!$A$2:$P$68,H$1,FALSE),"")</f>
        <v/>
      </c>
      <c r="I72" s="17" t="str">
        <f>IFERROR(VLOOKUP($A72,[1]A5!$A$2:$P$68,I$1,FALSE),"")</f>
        <v/>
      </c>
      <c r="J72" s="18" t="str">
        <f>IFERROR(VLOOKUP($A72,[1]A5!$A$2:$P$68,J$1,FALSE),"")</f>
        <v/>
      </c>
      <c r="K72" s="17" t="str">
        <f>IFERROR(VLOOKUP($A72,[1]A5!$A$2:$P$68,K$1,FALSE),"")</f>
        <v/>
      </c>
      <c r="L72" s="18" t="str">
        <f>IFERROR(VLOOKUP($A72,[1]A5!$A$2:$P$68,L$1,FALSE),"")</f>
        <v/>
      </c>
      <c r="M72" s="17" t="str">
        <f>IFERROR(VLOOKUP($A72,[1]A5!$A$2:$P$68,M$1,FALSE),"")</f>
        <v/>
      </c>
      <c r="N72" s="18" t="e">
        <f>VLOOKUP($A72,[1]A5!$A$2:$P$68,N$1,FALSE)</f>
        <v>#N/A</v>
      </c>
      <c r="O72" s="17" t="e">
        <f>VLOOKUP($A72,[1]A5!$A$2:$P$68,O$1,FALSE)</f>
        <v>#N/A</v>
      </c>
      <c r="P72" s="18" t="e">
        <f>VLOOKUP($A72,[1]A5!$A$2:$P$68,P$1,FALSE)</f>
        <v>#N/A</v>
      </c>
      <c r="Q72" s="17" t="e">
        <f>VLOOKUP($A72,[1]A5!$A$2:$P$68,Q$1,FALSE)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IFERROR(VLOOKUP($A73,[1]A5!$A$2:$P$68,D$1,FALSE),"")</f>
        <v/>
      </c>
      <c r="E73" s="17" t="str">
        <f>IFERROR(VLOOKUP($A73,[1]A5!$A$2:$P$68,E$1,FALSE),"")</f>
        <v/>
      </c>
      <c r="F73" s="18" t="str">
        <f>IFERROR(VLOOKUP($A73,[1]A5!$A$2:$P$68,F$1,FALSE),"")</f>
        <v/>
      </c>
      <c r="G73" s="17" t="str">
        <f>IFERROR(VLOOKUP($A73,[1]A5!$A$2:$P$68,G$1,FALSE),"")</f>
        <v/>
      </c>
      <c r="H73" s="18" t="str">
        <f>IFERROR(VLOOKUP($A73,[1]A5!$A$2:$P$68,H$1,FALSE),"")</f>
        <v/>
      </c>
      <c r="I73" s="17" t="str">
        <f>IFERROR(VLOOKUP($A73,[1]A5!$A$2:$P$68,I$1,FALSE),"")</f>
        <v/>
      </c>
      <c r="J73" s="18" t="str">
        <f>IFERROR(VLOOKUP($A73,[1]A5!$A$2:$P$68,J$1,FALSE),"")</f>
        <v/>
      </c>
      <c r="K73" s="17" t="str">
        <f>IFERROR(VLOOKUP($A73,[1]A5!$A$2:$P$68,K$1,FALSE),"")</f>
        <v/>
      </c>
      <c r="L73" s="18" t="str">
        <f>IFERROR(VLOOKUP($A73,[1]A5!$A$2:$P$68,L$1,FALSE),"")</f>
        <v/>
      </c>
      <c r="M73" s="17" t="str">
        <f>IFERROR(VLOOKUP($A73,[1]A5!$A$2:$P$68,M$1,FALSE),"")</f>
        <v/>
      </c>
      <c r="N73" s="16" t="e">
        <f>VLOOKUP($A73,[1]A5!$A$2:$P$68,N$1,FALSE)</f>
        <v>#N/A</v>
      </c>
      <c r="O73" s="15" t="e">
        <f>VLOOKUP($A73,[1]A5!$A$2:$P$68,O$1,FALSE)</f>
        <v>#N/A</v>
      </c>
      <c r="P73" s="16" t="e">
        <f>VLOOKUP($A73,[1]A5!$A$2:$P$68,P$1,FALSE)</f>
        <v>#N/A</v>
      </c>
      <c r="Q73" s="15" t="e">
        <f>VLOOKUP($A73,[1]A5!$A$2:$P$68,Q$1,FALSE)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VLOOKUP($A74,[1]A5!$A$2:$P$68,D$1,FALSE)</f>
        <v>418 kJ, 100 kcal</v>
      </c>
      <c r="E74" s="10">
        <f>VLOOKUP($A74,[1]A5!$A$2:$P$68,E$1,FALSE)</f>
        <v>0</v>
      </c>
      <c r="F74" s="11" t="str">
        <f>VLOOKUP($A74,[1]A5!$A$2:$P$68,F$1,FALSE)</f>
        <v>628 kJ, 150 kcal</v>
      </c>
      <c r="G74" s="10">
        <f>VLOOKUP($A74,[1]A5!$A$2:$P$68,G$1,FALSE)</f>
        <v>0</v>
      </c>
      <c r="H74" s="11" t="str">
        <f>VLOOKUP($A74,[1]A5!$A$2:$P$68,H$1,FALSE)</f>
        <v>1047 kJ, 250 kcal</v>
      </c>
      <c r="I74" s="10">
        <f>VLOOKUP($A74,[1]A5!$A$2:$P$68,I$1,FALSE)</f>
        <v>0</v>
      </c>
      <c r="J74" s="11" t="str">
        <f>VLOOKUP($A74,[1]A5!$A$2:$P$68,J$1,FALSE)</f>
        <v>460 kJ, 110 kcal</v>
      </c>
      <c r="K74" s="10">
        <f>VLOOKUP($A74,[1]A5!$A$2:$P$68,K$1,FALSE)</f>
        <v>0</v>
      </c>
      <c r="L74" s="11" t="str">
        <f>VLOOKUP($A74,[1]A5!$A$2:$P$68,L$1,FALSE)</f>
        <v>335 kJ, 80 kcal</v>
      </c>
      <c r="M74" s="10">
        <f>VLOOKUP($A74,[1]A5!$A$2:$P$68,M$1,FALSE)</f>
        <v>0</v>
      </c>
      <c r="N74" s="11" t="str">
        <f>VLOOKUP($A74,[1]A5!$A$2:$P$68,N$1,FALSE)</f>
        <v>410 kJ, 100 kcal</v>
      </c>
      <c r="O74" s="10">
        <f>VLOOKUP($A74,[1]A5!$A$2:$P$68,O$1,FALSE)</f>
        <v>0</v>
      </c>
      <c r="P74" s="11" t="str">
        <f>VLOOKUP($A74,[1]A5!$A$2:$P$68,P$1,FALSE)</f>
        <v>335 kJ, 80 kcal</v>
      </c>
      <c r="Q74" s="10">
        <f>VLOOKUP($A74,[1]A5!$A$2:$P$68,Q$1,FALSE)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 t="s">
        <v>3</v>
      </c>
      <c r="I75" s="30"/>
      <c r="J75" s="29"/>
      <c r="K75" s="28"/>
      <c r="L75" s="29"/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 t="str">
        <f>H75</f>
        <v>x</v>
      </c>
      <c r="J76" s="24"/>
      <c r="K76" s="23">
        <f>J75</f>
        <v>0</v>
      </c>
      <c r="L76" s="24"/>
      <c r="M76" s="23">
        <f>L75</f>
        <v>0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IFERROR(VLOOKUP($A77,[1]A5!$A$2:$P$68,D$1,FALSE),"")</f>
        <v>Bananenkuchen</v>
      </c>
      <c r="E77" s="17" t="str">
        <f>IFERROR(VLOOKUP($A77,[1]A5!$A$2:$P$68,E$1,FALSE),"")</f>
        <v>A,C,G,F,H</v>
      </c>
      <c r="F77" s="18" t="str">
        <f>IFERROR(VLOOKUP($A77,[1]A5!$A$2:$P$68,F$1,FALSE),"")</f>
        <v>Nusskuchen</v>
      </c>
      <c r="G77" s="17" t="str">
        <f>IFERROR(VLOOKUP($A77,[1]A5!$A$2:$P$68,G$1,FALSE),"")</f>
        <v>A, C, G, F, H</v>
      </c>
      <c r="H77" s="18" t="str">
        <f>IFERROR(VLOOKUP($A77,[1]A5!$A$2:$P$68,H$1,FALSE),"")</f>
        <v>Apfelstrudel</v>
      </c>
      <c r="I77" s="17" t="str">
        <f>IFERROR(VLOOKUP($A77,[1]A5!$A$2:$P$68,I$1,FALSE),"")</f>
        <v>A,C,G</v>
      </c>
      <c r="J77" s="18" t="str">
        <f>IFERROR(VLOOKUP($A77,[1]A5!$A$2:$P$68,J$1,FALSE),"")</f>
        <v>Obstkuchen</v>
      </c>
      <c r="K77" s="17" t="str">
        <f>IFERROR(VLOOKUP($A77,[1]A5!$A$2:$P$68,K$1,FALSE),"")</f>
        <v>A,C,G</v>
      </c>
      <c r="L77" s="18" t="str">
        <f>IFERROR(VLOOKUP($A77,[1]A5!$A$2:$P$68,L$1,FALSE),"")</f>
        <v>Rumschnitte</v>
      </c>
      <c r="M77" s="17" t="str">
        <f>IFERROR(VLOOKUP($A77,[1]A5!$A$2:$P$68,M$1,FALSE),"")</f>
        <v>ACFGH</v>
      </c>
      <c r="N77" s="18" t="str">
        <f>VLOOKUP($A77,[1]A5!$A$2:$P$68,N$1,FALSE)</f>
        <v>Biskuitrolade</v>
      </c>
      <c r="O77" s="17" t="str">
        <f>VLOOKUP($A77,[1]A5!$A$2:$P$68,O$1,FALSE)</f>
        <v>A,C,G,F</v>
      </c>
      <c r="P77" s="18" t="str">
        <f>VLOOKUP($A77,[1]A5!$A$2:$P$68,P$1,FALSE)</f>
        <v>Sacherschnitte</v>
      </c>
      <c r="Q77" s="17" t="str">
        <f>VLOOKUP($A77,[1]A5!$A$2:$P$68,Q$1,FALSE)</f>
        <v>A,C,G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IFERROR(VLOOKUP($A78,[1]A5!$A$2:$P$68,D$1,FALSE),"")</f>
        <v/>
      </c>
      <c r="E78" s="17" t="str">
        <f>IFERROR(VLOOKUP($A78,[1]A5!$A$2:$P$68,E$1,FALSE),"")</f>
        <v/>
      </c>
      <c r="F78" s="18" t="str">
        <f>IFERROR(VLOOKUP($A78,[1]A5!$A$2:$P$68,F$1,FALSE),"")</f>
        <v/>
      </c>
      <c r="G78" s="17" t="str">
        <f>IFERROR(VLOOKUP($A78,[1]A5!$A$2:$P$68,G$1,FALSE),"")</f>
        <v/>
      </c>
      <c r="H78" s="18" t="str">
        <f>IFERROR(VLOOKUP($A78,[1]A5!$A$2:$P$68,H$1,FALSE),"")</f>
        <v/>
      </c>
      <c r="I78" s="17" t="str">
        <f>IFERROR(VLOOKUP($A78,[1]A5!$A$2:$P$68,I$1,FALSE),"")</f>
        <v/>
      </c>
      <c r="J78" s="18" t="str">
        <f>IFERROR(VLOOKUP($A78,[1]A5!$A$2:$P$68,J$1,FALSE),"")</f>
        <v/>
      </c>
      <c r="K78" s="17" t="str">
        <f>IFERROR(VLOOKUP($A78,[1]A5!$A$2:$P$68,K$1,FALSE),"")</f>
        <v/>
      </c>
      <c r="L78" s="18" t="str">
        <f>IFERROR(VLOOKUP($A78,[1]A5!$A$2:$P$68,L$1,FALSE),"")</f>
        <v/>
      </c>
      <c r="M78" s="17" t="str">
        <f>IFERROR(VLOOKUP($A78,[1]A5!$A$2:$P$68,M$1,FALSE),"")</f>
        <v/>
      </c>
      <c r="N78" s="18" t="e">
        <f>VLOOKUP($A78,[1]A5!$A$2:$P$68,N$1,FALSE)</f>
        <v>#N/A</v>
      </c>
      <c r="O78" s="17" t="e">
        <f>VLOOKUP($A78,[1]A5!$A$2:$P$68,O$1,FALSE)</f>
        <v>#N/A</v>
      </c>
      <c r="P78" s="18" t="e">
        <f>VLOOKUP($A78,[1]A5!$A$2:$P$68,P$1,FALSE)</f>
        <v>#N/A</v>
      </c>
      <c r="Q78" s="17" t="e">
        <f>VLOOKUP($A78,[1]A5!$A$2:$P$68,Q$1,FALSE)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IFERROR(VLOOKUP($A79,[1]A5!$A$2:$P$68,D$1,FALSE),"")</f>
        <v/>
      </c>
      <c r="E79" s="17" t="str">
        <f>IFERROR(VLOOKUP($A79,[1]A5!$A$2:$P$68,E$1,FALSE),"")</f>
        <v/>
      </c>
      <c r="F79" s="18" t="str">
        <f>IFERROR(VLOOKUP($A79,[1]A5!$A$2:$P$68,F$1,FALSE),"")</f>
        <v/>
      </c>
      <c r="G79" s="17" t="str">
        <f>IFERROR(VLOOKUP($A79,[1]A5!$A$2:$P$68,G$1,FALSE),"")</f>
        <v/>
      </c>
      <c r="H79" s="18" t="str">
        <f>IFERROR(VLOOKUP($A79,[1]A5!$A$2:$P$68,H$1,FALSE),"")</f>
        <v/>
      </c>
      <c r="I79" s="17" t="str">
        <f>IFERROR(VLOOKUP($A79,[1]A5!$A$2:$P$68,I$1,FALSE),"")</f>
        <v/>
      </c>
      <c r="J79" s="18" t="str">
        <f>IFERROR(VLOOKUP($A79,[1]A5!$A$2:$P$68,J$1,FALSE),"")</f>
        <v/>
      </c>
      <c r="K79" s="17" t="str">
        <f>IFERROR(VLOOKUP($A79,[1]A5!$A$2:$P$68,K$1,FALSE),"")</f>
        <v/>
      </c>
      <c r="L79" s="18" t="str">
        <f>IFERROR(VLOOKUP($A79,[1]A5!$A$2:$P$68,L$1,FALSE),"")</f>
        <v/>
      </c>
      <c r="M79" s="17" t="str">
        <f>IFERROR(VLOOKUP($A79,[1]A5!$A$2:$P$68,M$1,FALSE),"")</f>
        <v/>
      </c>
      <c r="N79" s="18" t="e">
        <f>VLOOKUP($A79,[1]A5!$A$2:$P$68,N$1,FALSE)</f>
        <v>#N/A</v>
      </c>
      <c r="O79" s="17" t="e">
        <f>VLOOKUP($A79,[1]A5!$A$2:$P$68,O$1,FALSE)</f>
        <v>#N/A</v>
      </c>
      <c r="P79" s="18" t="e">
        <f>VLOOKUP($A79,[1]A5!$A$2:$P$68,P$1,FALSE)</f>
        <v>#N/A</v>
      </c>
      <c r="Q79" s="17" t="e">
        <f>VLOOKUP($A79,[1]A5!$A$2:$P$68,Q$1,FALSE)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IFERROR(VLOOKUP($A80,[1]A5!$A$2:$P$68,D$1,FALSE),"")</f>
        <v/>
      </c>
      <c r="E80" s="17" t="str">
        <f>IFERROR(VLOOKUP($A80,[1]A5!$A$2:$P$68,E$1,FALSE),"")</f>
        <v/>
      </c>
      <c r="F80" s="18" t="str">
        <f>IFERROR(VLOOKUP($A80,[1]A5!$A$2:$P$68,F$1,FALSE),"")</f>
        <v/>
      </c>
      <c r="G80" s="17" t="str">
        <f>IFERROR(VLOOKUP($A80,[1]A5!$A$2:$P$68,G$1,FALSE),"")</f>
        <v/>
      </c>
      <c r="H80" s="18" t="str">
        <f>IFERROR(VLOOKUP($A80,[1]A5!$A$2:$P$68,H$1,FALSE),"")</f>
        <v/>
      </c>
      <c r="I80" s="17" t="str">
        <f>IFERROR(VLOOKUP($A80,[1]A5!$A$2:$P$68,I$1,FALSE),"")</f>
        <v/>
      </c>
      <c r="J80" s="18" t="str">
        <f>IFERROR(VLOOKUP($A80,[1]A5!$A$2:$P$68,J$1,FALSE),"")</f>
        <v/>
      </c>
      <c r="K80" s="17" t="str">
        <f>IFERROR(VLOOKUP($A80,[1]A5!$A$2:$P$68,K$1,FALSE),"")</f>
        <v/>
      </c>
      <c r="L80" s="18" t="str">
        <f>IFERROR(VLOOKUP($A80,[1]A5!$A$2:$P$68,L$1,FALSE),"")</f>
        <v/>
      </c>
      <c r="M80" s="17" t="str">
        <f>IFERROR(VLOOKUP($A80,[1]A5!$A$2:$P$68,M$1,FALSE),"")</f>
        <v/>
      </c>
      <c r="N80" s="16" t="e">
        <f>VLOOKUP($A80,[1]A5!$A$2:$P$68,N$1,FALSE)</f>
        <v>#N/A</v>
      </c>
      <c r="O80" s="15" t="e">
        <f>VLOOKUP($A80,[1]A5!$A$2:$P$68,O$1,FALSE)</f>
        <v>#N/A</v>
      </c>
      <c r="P80" s="16" t="e">
        <f>VLOOKUP($A80,[1]A5!$A$2:$P$68,P$1,FALSE)</f>
        <v>#N/A</v>
      </c>
      <c r="Q80" s="15" t="e">
        <f>VLOOKUP($A80,[1]A5!$A$2:$P$68,Q$1,FALSE)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VLOOKUP($A81,[1]A5!$A$2:$P$68,D$1,FALSE)</f>
        <v xml:space="preserve">1170 kJ, 280 kcal </v>
      </c>
      <c r="E81" s="10">
        <f>VLOOKUP($A81,[1]A5!$A$2:$P$68,E$1,FALSE)</f>
        <v>0</v>
      </c>
      <c r="F81" s="11" t="str">
        <f>VLOOKUP($A81,[1]A5!$A$2:$P$68,F$1,FALSE)</f>
        <v>1171 kJ, 280 kcal</v>
      </c>
      <c r="G81" s="10">
        <f>VLOOKUP($A81,[1]A5!$A$2:$P$68,G$1,FALSE)</f>
        <v>0</v>
      </c>
      <c r="H81" s="11" t="str">
        <f>VLOOKUP($A81,[1]A5!$A$2:$P$68,H$1,FALSE)</f>
        <v>1004kJ / 240 kcal</v>
      </c>
      <c r="I81" s="10">
        <f>VLOOKUP($A81,[1]A5!$A$2:$P$68,I$1,FALSE)</f>
        <v>0</v>
      </c>
      <c r="J81" s="11" t="str">
        <f>VLOOKUP($A81,[1]A5!$A$2:$P$68,J$1,FALSE)</f>
        <v>1505KJ, 360kcal</v>
      </c>
      <c r="K81" s="10">
        <f>VLOOKUP($A81,[1]A5!$A$2:$P$68,K$1,FALSE)</f>
        <v>0</v>
      </c>
      <c r="L81" s="11" t="str">
        <f>VLOOKUP($A81,[1]A5!$A$2:$P$68,L$1,FALSE)</f>
        <v>1591 kJ, 380 kcal</v>
      </c>
      <c r="M81" s="10">
        <f>VLOOKUP($A81,[1]A5!$A$2:$P$68,M$1,FALSE)</f>
        <v>0</v>
      </c>
      <c r="N81" s="11" t="str">
        <f>VLOOKUP($A81,[1]A5!$A$2:$P$68,N$1,FALSE)</f>
        <v>1267 kJ/ 302 kcal</v>
      </c>
      <c r="O81" s="10">
        <f>VLOOKUP($A81,[1]A5!$A$2:$P$68,O$1,FALSE)</f>
        <v>0</v>
      </c>
      <c r="P81" s="11" t="str">
        <f>VLOOKUP($A81,[1]A5!$A$2:$P$68,P$1,FALSE)</f>
        <v>1172kJ, 280 kcal</v>
      </c>
      <c r="Q81" s="10">
        <f>VLOOKUP($A81,[1]A5!$A$2:$P$68,Q$1,FALSE)</f>
        <v>0</v>
      </c>
      <c r="R81" s="9"/>
      <c r="S81" s="8"/>
      <c r="T81" s="7"/>
      <c r="U81" s="6"/>
    </row>
  </sheetData>
  <sheetProtection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L31 J31 H31 F31">
    <cfRule type="cellIs" dxfId="28" priority="15" operator="equal">
      <formula>"x"</formula>
    </cfRule>
  </conditionalFormatting>
  <conditionalFormatting sqref="P52 N52">
    <cfRule type="cellIs" dxfId="27" priority="10" operator="equal">
      <formula>"x"</formula>
    </cfRule>
  </conditionalFormatting>
  <conditionalFormatting sqref="D38">
    <cfRule type="cellIs" dxfId="26" priority="14" operator="equal">
      <formula>"x"</formula>
    </cfRule>
  </conditionalFormatting>
  <conditionalFormatting sqref="P38 N38 L38 J38 H38 F38">
    <cfRule type="cellIs" dxfId="25" priority="13" operator="equal">
      <formula>"x"</formula>
    </cfRule>
  </conditionalFormatting>
  <conditionalFormatting sqref="D45">
    <cfRule type="cellIs" dxfId="24" priority="12" operator="equal">
      <formula>"x"</formula>
    </cfRule>
  </conditionalFormatting>
  <conditionalFormatting sqref="P45 N45 L45 J45 H45 F45">
    <cfRule type="cellIs" dxfId="23" priority="11" operator="equal">
      <formula>"x"</formula>
    </cfRule>
  </conditionalFormatting>
  <conditionalFormatting sqref="D61">
    <cfRule type="cellIs" dxfId="22" priority="9" operator="equal">
      <formula>"x"</formula>
    </cfRule>
  </conditionalFormatting>
  <conditionalFormatting sqref="P61 N61 L61 J61 H61 F61">
    <cfRule type="cellIs" dxfId="21" priority="8" operator="equal">
      <formula>"x"</formula>
    </cfRule>
  </conditionalFormatting>
  <conditionalFormatting sqref="P68 N68 L68 J68 H68 F68">
    <cfRule type="cellIs" dxfId="20" priority="7" operator="equal">
      <formula>"x"</formula>
    </cfRule>
  </conditionalFormatting>
  <conditionalFormatting sqref="D75">
    <cfRule type="cellIs" dxfId="19" priority="6" operator="equal">
      <formula>"x"</formula>
    </cfRule>
  </conditionalFormatting>
  <conditionalFormatting sqref="P75 N75 L75 J75 H75 F75">
    <cfRule type="cellIs" dxfId="18" priority="5" operator="equal">
      <formula>"x"</formula>
    </cfRule>
  </conditionalFormatting>
  <conditionalFormatting sqref="D31">
    <cfRule type="cellIs" dxfId="17" priority="4" operator="equal">
      <formula>"x"</formula>
    </cfRule>
  </conditionalFormatting>
  <conditionalFormatting sqref="D68">
    <cfRule type="cellIs" dxfId="16" priority="3" operator="equal">
      <formula>"x"</formula>
    </cfRule>
  </conditionalFormatting>
  <conditionalFormatting sqref="L52 J52 H52 F52">
    <cfRule type="cellIs" dxfId="15" priority="1" operator="equal">
      <formula>"x"</formula>
    </cfRule>
  </conditionalFormatting>
  <conditionalFormatting sqref="D52">
    <cfRule type="cellIs" dxfId="14" priority="2" operator="equal">
      <formula>"x"</formula>
    </cfRule>
  </conditionalFormatting>
  <printOptions horizontalCentered="1"/>
  <pageMargins left="0" right="0" top="0.39370078740157483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U81"/>
  <sheetViews>
    <sheetView showGridLines="0" zoomScale="72" zoomScaleNormal="72" zoomScaleSheetLayoutView="100" workbookViewId="0">
      <pane xSplit="3" ySplit="3" topLeftCell="D4" activePane="bottomRight" state="frozen"/>
      <selection activeCell="J58" sqref="J58"/>
      <selection pane="topRight" activeCell="J58" sqref="J58"/>
      <selection pane="bottomLeft" activeCell="J58" sqref="J58"/>
      <selection pane="bottomRight" activeCell="D75" sqref="D75"/>
    </sheetView>
  </sheetViews>
  <sheetFormatPr baseColWidth="10" defaultColWidth="13.25" defaultRowHeight="12.75"/>
  <cols>
    <col min="1" max="1" width="10" style="5" hidden="1" customWidth="1"/>
    <col min="2" max="2" width="11.75" style="4" customWidth="1"/>
    <col min="3" max="3" width="1" style="4" customWidth="1"/>
    <col min="4" max="4" width="21" style="1" customWidth="1"/>
    <col min="5" max="5" width="6.5" style="3" customWidth="1"/>
    <col min="6" max="6" width="21" style="1" customWidth="1"/>
    <col min="7" max="7" width="6.5" style="1" customWidth="1"/>
    <col min="8" max="8" width="21" style="1" customWidth="1"/>
    <col min="9" max="9" width="6.5" style="1" customWidth="1"/>
    <col min="10" max="10" width="21" style="1" customWidth="1"/>
    <col min="11" max="11" width="6.5" style="1" customWidth="1"/>
    <col min="12" max="12" width="21" style="1" customWidth="1"/>
    <col min="13" max="13" width="6.5" style="1" customWidth="1"/>
    <col min="14" max="14" width="23.25" style="1" hidden="1" customWidth="1"/>
    <col min="15" max="15" width="7.875" style="1" hidden="1" customWidth="1"/>
    <col min="16" max="16" width="24.75" style="1" hidden="1" customWidth="1"/>
    <col min="17" max="17" width="7.875" style="1" hidden="1" customWidth="1"/>
    <col min="18" max="18" width="2.375" style="1" customWidth="1"/>
    <col min="19" max="19" width="13.25" style="2"/>
    <col min="20" max="16384" width="13.25" style="1"/>
  </cols>
  <sheetData>
    <row r="1" spans="1:20" s="144" customFormat="1" ht="16.149999999999999" hidden="1" customHeight="1">
      <c r="A1" s="14">
        <v>1</v>
      </c>
      <c r="B1" s="151">
        <v>2</v>
      </c>
      <c r="C1" s="151"/>
      <c r="D1" s="153">
        <v>3</v>
      </c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>
        <v>9</v>
      </c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47"/>
      <c r="S1" s="146"/>
      <c r="T1" s="145"/>
    </row>
    <row r="2" spans="1:20" s="144" customFormat="1" ht="16.149999999999999" customHeight="1">
      <c r="A2" s="14"/>
      <c r="B2" s="151"/>
      <c r="C2" s="151"/>
      <c r="D2" s="153"/>
      <c r="E2" s="154" t="s">
        <v>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46"/>
      <c r="T2" s="145"/>
    </row>
    <row r="3" spans="1:20" s="144" customFormat="1" ht="15" customHeight="1">
      <c r="A3" s="14"/>
      <c r="B3" s="152">
        <f>B6</f>
        <v>7</v>
      </c>
      <c r="C3" s="151"/>
      <c r="D3" s="150" t="s">
        <v>63</v>
      </c>
      <c r="E3" s="148"/>
      <c r="F3" s="148" t="s">
        <v>62</v>
      </c>
      <c r="G3" s="148"/>
      <c r="H3" s="148" t="s">
        <v>61</v>
      </c>
      <c r="I3" s="148"/>
      <c r="J3" s="148" t="s">
        <v>60</v>
      </c>
      <c r="K3" s="148"/>
      <c r="L3" s="148" t="s">
        <v>59</v>
      </c>
      <c r="M3" s="148"/>
      <c r="N3" s="148" t="s">
        <v>58</v>
      </c>
      <c r="O3" s="148"/>
      <c r="P3" s="149" t="s">
        <v>57</v>
      </c>
      <c r="Q3" s="148"/>
      <c r="R3" s="147"/>
      <c r="S3" s="146"/>
      <c r="T3" s="145"/>
    </row>
    <row r="4" spans="1:20" ht="25.9" customHeight="1">
      <c r="A4" s="14"/>
      <c r="C4" s="142"/>
      <c r="D4" s="141"/>
      <c r="E4" s="140"/>
      <c r="J4" s="134"/>
      <c r="K4" s="134"/>
      <c r="L4" s="134"/>
      <c r="M4" s="134"/>
      <c r="N4" s="160"/>
      <c r="O4" s="161"/>
      <c r="P4" s="4"/>
      <c r="Q4" s="161"/>
      <c r="R4" s="143"/>
    </row>
    <row r="5" spans="1:20" ht="16.149999999999999" customHeight="1">
      <c r="A5" s="14"/>
      <c r="B5" s="142" t="s">
        <v>56</v>
      </c>
      <c r="C5" s="141"/>
      <c r="D5" s="141"/>
      <c r="E5" s="140"/>
      <c r="J5" s="139"/>
      <c r="K5" s="139"/>
      <c r="L5" s="134"/>
      <c r="M5" s="134"/>
      <c r="N5" s="161"/>
      <c r="O5" s="161"/>
      <c r="P5" s="4"/>
      <c r="Q5" s="161"/>
      <c r="R5" s="68" t="s">
        <v>55</v>
      </c>
    </row>
    <row r="6" spans="1:20" ht="39.6" customHeight="1">
      <c r="A6" s="14" t="s">
        <v>54</v>
      </c>
      <c r="B6" s="138">
        <f>[1]A6!B6</f>
        <v>7</v>
      </c>
      <c r="C6" s="138"/>
      <c r="D6" s="137">
        <f>'Ki-5'!D6+7</f>
        <v>44606</v>
      </c>
      <c r="E6" s="162">
        <f>D6+4</f>
        <v>44610</v>
      </c>
      <c r="F6" s="163"/>
      <c r="G6" s="136"/>
      <c r="H6" s="135"/>
      <c r="I6" s="135"/>
      <c r="J6" s="135"/>
      <c r="K6" s="135"/>
      <c r="L6" s="134"/>
      <c r="M6" s="134"/>
      <c r="N6" s="161"/>
      <c r="O6" s="161"/>
      <c r="P6" s="4"/>
      <c r="Q6" s="161"/>
      <c r="R6" s="68"/>
    </row>
    <row r="7" spans="1:20" ht="60" customHeight="1">
      <c r="A7" s="14" t="s">
        <v>53</v>
      </c>
      <c r="D7" s="132">
        <f>VLOOKUP($A$7,[1]A6!$A$7:$P$7,D1,FALSE)</f>
        <v>0</v>
      </c>
      <c r="E7" s="133"/>
      <c r="F7" s="132">
        <f>VLOOKUP($A$7,[1]A6!$A$7:$P$7,F1,FALSE)</f>
        <v>0</v>
      </c>
      <c r="G7" s="132"/>
      <c r="H7" s="132">
        <f>VLOOKUP($A$7,[1]A6!$A$7:$P$7,H1,FALSE)</f>
        <v>0</v>
      </c>
      <c r="I7" s="132"/>
      <c r="J7" s="132">
        <f>VLOOKUP($A$7,[1]A6!$A$7:$P$7,J1,FALSE)</f>
        <v>0</v>
      </c>
      <c r="K7" s="132"/>
      <c r="L7" s="132">
        <f>VLOOKUP($A$7,[1]A6!$A$7:$P$7,L1,FALSE)</f>
        <v>0</v>
      </c>
      <c r="M7" s="132"/>
      <c r="N7" s="132">
        <f>VLOOKUP($A$7,[1]A6!$A$7:$P$7,N1,FALSE)</f>
        <v>0</v>
      </c>
      <c r="O7" s="132">
        <f>VLOOKUP($A$7,[1]A6!$A$7:$P$7,O1,FALSE)</f>
        <v>0</v>
      </c>
      <c r="P7" s="132"/>
      <c r="Q7" s="132"/>
      <c r="R7" s="68"/>
    </row>
    <row r="8" spans="1:20" ht="25.9" customHeight="1">
      <c r="A8" s="14"/>
      <c r="B8" s="131" t="s">
        <v>52</v>
      </c>
      <c r="C8" s="130"/>
      <c r="D8" s="128" t="s">
        <v>51</v>
      </c>
      <c r="E8" s="129"/>
      <c r="F8" s="128" t="s">
        <v>50</v>
      </c>
      <c r="G8" s="128"/>
      <c r="H8" s="128" t="s">
        <v>49</v>
      </c>
      <c r="I8" s="128"/>
      <c r="J8" s="128" t="s">
        <v>48</v>
      </c>
      <c r="K8" s="128"/>
      <c r="L8" s="128" t="s">
        <v>47</v>
      </c>
      <c r="M8" s="128"/>
      <c r="N8" s="128" t="s">
        <v>46</v>
      </c>
      <c r="P8" s="128" t="s">
        <v>45</v>
      </c>
      <c r="R8" s="68"/>
    </row>
    <row r="9" spans="1:20" ht="30" customHeight="1">
      <c r="A9" s="14" t="s">
        <v>41</v>
      </c>
      <c r="B9" s="168" t="s">
        <v>44</v>
      </c>
      <c r="C9" s="109"/>
      <c r="D9" s="108" t="str">
        <f>IF(D$68="X","",IF(D$75="X","",VLOOKUP($A9,[1]A6!$A$2:$P$68,D$1,FALSE)))</f>
        <v>Pastinakencremesuppe</v>
      </c>
      <c r="E9" s="107" t="str">
        <f>IF(D$68="X","",IF(D$75="X","",VLOOKUP($A9,[1]A6!$A$2:$P$68,E$1,FALSE)))</f>
        <v>A,G,L</v>
      </c>
      <c r="F9" s="108" t="str">
        <f>IF(F$68="X","",IF(F$75="X","",VLOOKUP($A9,[1]A6!$A$2:$P$68,F$1,FALSE)))</f>
        <v>Klare Suppe</v>
      </c>
      <c r="G9" s="107" t="str">
        <f>IF(F$68="X","",IF(F$75="X","",VLOOKUP($A9,[1]A6!$A$2:$P$68,G$1,FALSE)))</f>
        <v>L</v>
      </c>
      <c r="H9" s="108" t="str">
        <f>IF(H$68="X","",IF(H$75="X","",VLOOKUP($A9,[1]A6!$A$2:$P$68,H$1,FALSE)))</f>
        <v>Einbrennsuppe</v>
      </c>
      <c r="I9" s="107" t="str">
        <f>IF(H$68="X","",IF(H$75="X","",VLOOKUP($A9,[1]A6!$A$2:$P$68,I$1,FALSE)))</f>
        <v>A,G,</v>
      </c>
      <c r="J9" s="108" t="str">
        <f>IF(J$68="X","",IF(J$75="X","",VLOOKUP($A9,[1]A6!$A$2:$P$68,J$1,FALSE)))</f>
        <v>Bohnensuppe</v>
      </c>
      <c r="K9" s="107" t="str">
        <f>IF(J$68="X","",IF(J$75="X","",VLOOKUP($A9,[1]A6!$A$2:$P$68,K$1,FALSE)))</f>
        <v>A,C,G,L</v>
      </c>
      <c r="L9" s="108" t="str">
        <f>IF(L$68="X","",IF(L$75="X","",VLOOKUP($A9,[1]A6!$A$2:$P$68,L$1,FALSE)))</f>
        <v/>
      </c>
      <c r="M9" s="107" t="str">
        <f>IF(L$68="X","",IF(L$75="X","",VLOOKUP($A9,[1]A6!$A$2:$P$68,M$1,FALSE)))</f>
        <v/>
      </c>
      <c r="N9" s="104" t="str">
        <f>VLOOKUP($A9,[1]A6!$A$2:$P$68,N$1,FALSE)</f>
        <v xml:space="preserve">Geflügelsuppe </v>
      </c>
      <c r="O9" s="102" t="str">
        <f>VLOOKUP($A9,[1]A6!$A$2:$P$68,O$1,FALSE)</f>
        <v>L,A</v>
      </c>
      <c r="P9" s="103" t="str">
        <f>VLOOKUP($A9,[1]A6!$A$2:$P$68,P$1,FALSE)</f>
        <v xml:space="preserve">Rindsuppe </v>
      </c>
      <c r="Q9" s="102" t="str">
        <f>VLOOKUP($A9,[1]A6!$A$2:$P$68,Q$1,FALSE)</f>
        <v>L</v>
      </c>
      <c r="R9" s="68"/>
      <c r="T9" s="2"/>
    </row>
    <row r="10" spans="1:20" ht="30" customHeight="1">
      <c r="A10" s="14" t="s">
        <v>38</v>
      </c>
      <c r="B10" s="168"/>
      <c r="C10" s="93"/>
      <c r="D10" s="101">
        <f>IF(D$68="X","",IF(D$75="X","",VLOOKUP($A10,[1]A6!$A$2:$P$68,D$1,FALSE)))</f>
        <v>0</v>
      </c>
      <c r="E10" s="100">
        <f>IF(D$68="X","",IF(D$75="X","",VLOOKUP($A10,[1]A6!$A$2:$P$68,E$1,FALSE)))</f>
        <v>0</v>
      </c>
      <c r="F10" s="101" t="str">
        <f>IF(F$68="X","",IF(F$75="X","",VLOOKUP($A10,[1]A6!$A$2:$P$68,F$1,FALSE)))</f>
        <v>mit Frittaten</v>
      </c>
      <c r="G10" s="100" t="str">
        <f>IF(F$68="X","",IF(F$75="X","",VLOOKUP($A10,[1]A6!$A$2:$P$68,G$1,FALSE)))</f>
        <v>A,C,G</v>
      </c>
      <c r="H10" s="101" t="str">
        <f>IF(H$68="X","",IF(H$75="X","",VLOOKUP($A10,[1]A6!$A$2:$P$68,H$1,FALSE)))</f>
        <v>mit Ei</v>
      </c>
      <c r="I10" s="100" t="str">
        <f>IF(H$68="X","",IF(H$75="X","",VLOOKUP($A10,[1]A6!$A$2:$P$68,I$1,FALSE)))</f>
        <v>C</v>
      </c>
      <c r="J10" s="101">
        <f>IF(J$68="X","",IF(J$75="X","",VLOOKUP($A10,[1]A6!$A$2:$P$68,J$1,FALSE)))</f>
        <v>0</v>
      </c>
      <c r="K10" s="100" t="str">
        <f>IF(J$68="X","",IF(J$75="X","",VLOOKUP($A10,[1]A6!$A$2:$P$68,K$1,FALSE)))</f>
        <v>L</v>
      </c>
      <c r="L10" s="101" t="str">
        <f>IF(L$68="X","",IF(L$75="X","",VLOOKUP($A10,[1]A6!$A$2:$P$68,L$1,FALSE)))</f>
        <v/>
      </c>
      <c r="M10" s="100" t="str">
        <f>IF(L$68="X","",IF(L$75="X","",VLOOKUP($A10,[1]A6!$A$2:$P$68,M$1,FALSE)))</f>
        <v/>
      </c>
      <c r="N10" s="97" t="str">
        <f>VLOOKUP($A10,[1]A6!$A$2:$P$68,N$1,FALSE)</f>
        <v>mit Gemüse</v>
      </c>
      <c r="O10" s="95">
        <f>VLOOKUP($A10,[1]A6!$A$2:$P$68,O$1,FALSE)</f>
        <v>0</v>
      </c>
      <c r="P10" s="96" t="str">
        <f>VLOOKUP($A10,[1]A6!$A$2:$P$68,P$1,FALSE)</f>
        <v>mit Kräuterknödel</v>
      </c>
      <c r="Q10" s="95" t="str">
        <f>VLOOKUP($A10,[1]A6!$A$2:$P$68,Q$1,FALSE)</f>
        <v>A,C</v>
      </c>
      <c r="R10" s="68"/>
      <c r="T10" s="2"/>
    </row>
    <row r="11" spans="1:20" ht="15.75" hidden="1" customHeight="1">
      <c r="A11" s="14" t="s">
        <v>43</v>
      </c>
      <c r="B11" s="93"/>
      <c r="C11" s="93"/>
      <c r="D11" s="158" t="str">
        <f>VLOOKUP($A11,[1]A6!$A$2:$P$68,D$1,FALSE)</f>
        <v>502 kJ, 120 kcal</v>
      </c>
      <c r="E11" s="159">
        <f>VLOOKUP($A11,[1]A6!$A$2:$P$68,E$1,FALSE)</f>
        <v>0</v>
      </c>
      <c r="F11" s="158" t="str">
        <f>VLOOKUP($A11,[1]A6!$A$2:$P$68,F$1,FALSE)</f>
        <v>377 kJ, 90 kcal</v>
      </c>
      <c r="G11" s="159">
        <f>VLOOKUP($A11,[1]A6!$A$2:$P$68,G$1,FALSE)</f>
        <v>0</v>
      </c>
      <c r="H11" s="158" t="str">
        <f>VLOOKUP($A11,[1]A6!$A$2:$P$68,H$1,FALSE)</f>
        <v>502  kJ, 120 kcal</v>
      </c>
      <c r="I11" s="159">
        <f>VLOOKUP($A11,[1]A6!$A$2:$P$68,I$1,FALSE)</f>
        <v>0</v>
      </c>
      <c r="J11" s="158" t="str">
        <f>VLOOKUP($A11,[1]A6!$A$2:$P$68,J$1,FALSE)</f>
        <v>461 kJ, 110 kcal</v>
      </c>
      <c r="K11" s="159">
        <f>VLOOKUP($A11,[1]A6!$A$2:$P$68,K$1,FALSE)</f>
        <v>0</v>
      </c>
      <c r="L11" s="158" t="str">
        <f>VLOOKUP($A11,[1]A6!$A$2:$P$68,L$1,FALSE)</f>
        <v>502 kJ, 120 kcal</v>
      </c>
      <c r="M11" s="126">
        <f>VLOOKUP($A11,[1]A6!$A$2:$P$68,M$1,FALSE)</f>
        <v>0</v>
      </c>
      <c r="N11" s="11" t="str">
        <f>VLOOKUP($A11,[1]A6!$A$2:$P$68,N$1,FALSE)</f>
        <v>419 kJ, 100kcal</v>
      </c>
      <c r="O11" s="10">
        <f>VLOOKUP($A11,[1]A6!$A$2:$P$68,O$1,FALSE)</f>
        <v>0</v>
      </c>
      <c r="P11" s="11" t="str">
        <f>VLOOKUP($A11,[1]A6!$A$2:$P$68,P$1,FALSE)</f>
        <v>439 kJ, 105 kcal</v>
      </c>
      <c r="Q11" s="10">
        <f>VLOOKUP($A11,[1]A6!$A$2:$P$68,Q$1,FALSE)</f>
        <v>0</v>
      </c>
      <c r="R11" s="68"/>
      <c r="T11" s="2"/>
    </row>
    <row r="12" spans="1:20" ht="16.149999999999999" customHeight="1">
      <c r="A12" s="14"/>
      <c r="B12" s="114"/>
      <c r="C12" s="114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1"/>
      <c r="O12" s="110"/>
      <c r="P12" s="111"/>
      <c r="Q12" s="110"/>
      <c r="R12" s="86"/>
      <c r="T12" s="2"/>
    </row>
    <row r="13" spans="1:20" ht="23.45" customHeight="1">
      <c r="A13" s="14"/>
      <c r="B13" s="167" t="s">
        <v>42</v>
      </c>
      <c r="C13" s="109"/>
      <c r="D13" s="106" t="str">
        <f>IF(D$52="x",D54,IF(D$31="x",D33,IF(D$45="x",D47,)))</f>
        <v xml:space="preserve">Steirisches Wurzelfleisch </v>
      </c>
      <c r="E13" s="105" t="str">
        <f>IF(D$52="x",E54,IF(D$31="x",E33,IF(D$45="x",E47,"")))</f>
        <v>A,L</v>
      </c>
      <c r="F13" s="106" t="str">
        <f>IF(F$52="x",F54,IF(F$31="x",F33,IF(F$45="x",F47,)))</f>
        <v>Putenragout</v>
      </c>
      <c r="G13" s="105">
        <f>IF(F$52="x",G54,IF(F$31="x",G33,IF(F$45="x",G47,"")))</f>
        <v>0</v>
      </c>
      <c r="H13" s="106" t="str">
        <f>IF(H$52="x",H54,IF(H$31="x",H33,IF(H$45="x",H47,)))</f>
        <v xml:space="preserve">Germknödel </v>
      </c>
      <c r="I13" s="105" t="str">
        <f>IF(H$52="x",I54,IF(H$31="x",I33,IF(H$45="x",I47,"")))</f>
        <v>A,C,G,H</v>
      </c>
      <c r="J13" s="106" t="str">
        <f>IF(J$52="x",J54,IF(J$31="x",J33,IF(J$45="x",J47,)))</f>
        <v xml:space="preserve">Putenfilet im Saft </v>
      </c>
      <c r="K13" s="105" t="str">
        <f>IF(J$52="x",K54,IF(J$31="x",K33,IF(J$45="x",K47,"")))</f>
        <v>L</v>
      </c>
      <c r="L13" s="106" t="str">
        <f>IF(L$52="x",L54,IF(L$31="x",L33,IF(L$45="x",L47,)))</f>
        <v xml:space="preserve">Fischstäbchen </v>
      </c>
      <c r="M13" s="105">
        <f>IF(L$52="x",M54,IF(L$31="x",M33,IF(L$45="x",M47,"")))</f>
        <v>0</v>
      </c>
      <c r="N13" s="125" t="e">
        <f>IF(N$31="x",N33,IF(#REF!="x",#REF!,IF(#REF!="x",#REF!,"")))</f>
        <v>#REF!</v>
      </c>
      <c r="O13" s="123" t="e">
        <f>IF(O$32="x",O33,IF(#REF!="x",#REF!,IF(#REF!="x",#REF!,"")))</f>
        <v>#REF!</v>
      </c>
      <c r="P13" s="124" t="str">
        <f>IF(P$31="x",P33,IF(#REF!="x",#REF!,IF(#REF!="x",#REF!,"")))</f>
        <v xml:space="preserve">Pariser Schnitzel </v>
      </c>
      <c r="Q13" s="123" t="str">
        <f>IF(Q$32="x",Q33,IF(#REF!="x",#REF!,IF(#REF!="x",#REF!,"")))</f>
        <v>A,C,G</v>
      </c>
      <c r="R13" s="86"/>
      <c r="T13" s="2"/>
    </row>
    <row r="14" spans="1:20" ht="16.5" customHeight="1">
      <c r="A14" s="14"/>
      <c r="B14" s="167"/>
      <c r="C14" s="109"/>
      <c r="D14" s="122" t="str">
        <f>IF(D$52="x",D55,IF(D$31="x",D34,IF(D$45="x",D48,)))</f>
        <v xml:space="preserve">mit Salzkartoffeln </v>
      </c>
      <c r="E14" s="121">
        <f>IF(D$52="x",E55,IF(D$31="x",E34,IF(D$45="x",E48,"")))</f>
        <v>0</v>
      </c>
      <c r="F14" s="122" t="str">
        <f>IF(F$52="x",F55,IF(F$31="x",F34,IF(F$45="x",F48,)))</f>
        <v xml:space="preserve">in Kräutersauce </v>
      </c>
      <c r="G14" s="121" t="str">
        <f>IF(F$52="x",G55,IF(F$31="x",G34,IF(F$45="x",G48,"")))</f>
        <v>A,G,L</v>
      </c>
      <c r="H14" s="122" t="str">
        <f>IF(H$52="x",H55,IF(H$31="x",H34,IF(H$45="x",H48,)))</f>
        <v xml:space="preserve">mit Mohnzucker </v>
      </c>
      <c r="I14" s="121">
        <f>IF(H$52="x",I55,IF(H$31="x",I34,IF(H$45="x",I48,"")))</f>
        <v>0</v>
      </c>
      <c r="J14" s="122" t="str">
        <f>IF(J$52="x",J55,IF(J$31="x",J34,IF(J$45="x",J48,)))</f>
        <v xml:space="preserve">mit Butterreis </v>
      </c>
      <c r="K14" s="121" t="str">
        <f>IF(J$52="x",K55,IF(J$31="x",K34,IF(J$45="x",K48,"")))</f>
        <v>A</v>
      </c>
      <c r="L14" s="122" t="str">
        <f>IF(L$52="x",L55,IF(L$31="x",L34,IF(L$45="x",L48,)))</f>
        <v>mit Gemüseebly</v>
      </c>
      <c r="M14" s="121">
        <f>IF(L$52="x",M55,IF(L$31="x",M34,IF(L$45="x",M48,"")))</f>
        <v>0</v>
      </c>
      <c r="N14" s="119" t="e">
        <f>IF(N$31="x",N34,IF(#REF!="x",#REF!,IF(#REF!="x",#REF!,"")))</f>
        <v>#REF!</v>
      </c>
      <c r="O14" s="17" t="e">
        <f>IF(O$32="x",O34,IF(#REF!="x",#REF!,IF(#REF!="x",#REF!,"")))</f>
        <v>#REF!</v>
      </c>
      <c r="P14" s="18" t="str">
        <f>IF(P$31="x",P34,IF(#REF!="x",#REF!,IF(#REF!="x",#REF!,"")))</f>
        <v>mit Petersilkartoffel</v>
      </c>
      <c r="Q14" s="17" t="str">
        <f>IF(Q$32="x",Q34,IF(#REF!="x",#REF!,IF(#REF!="x",#REF!,"")))</f>
        <v>L</v>
      </c>
      <c r="R14" s="86"/>
      <c r="T14" s="2"/>
    </row>
    <row r="15" spans="1:20" ht="16.5" customHeight="1">
      <c r="A15" s="14"/>
      <c r="B15" s="167"/>
      <c r="C15" s="109"/>
      <c r="D15" s="122" t="str">
        <f>IF(D$52="x",D56,IF(D$31="x",D35,IF(D$45="x",D49,)))</f>
        <v>und Kren</v>
      </c>
      <c r="E15" s="121" t="str">
        <f>IF(D$52="x",E56,IF(D$31="x",E35,IF(D$45="x",E49,"")))</f>
        <v>O</v>
      </c>
      <c r="F15" s="122" t="str">
        <f>IF(F$52="x",F56,IF(F$31="x",F35,IF(F$45="x",F49,)))</f>
        <v xml:space="preserve">mit Reis </v>
      </c>
      <c r="G15" s="121" t="str">
        <f>IF(F$52="x",G56,IF(F$31="x",G35,IF(F$45="x",G49,"")))</f>
        <v>L</v>
      </c>
      <c r="H15" s="122" t="str">
        <f>IF(H$52="x",H56,IF(H$31="x",H35,IF(H$45="x",H49,)))</f>
        <v xml:space="preserve">und Butter </v>
      </c>
      <c r="I15" s="121">
        <f>IF(H$52="x",I56,IF(H$31="x",I35,IF(H$45="x",I49,"")))</f>
        <v>0</v>
      </c>
      <c r="J15" s="122" t="str">
        <f>IF(J$52="x",J56,IF(J$31="x",J35,IF(J$45="x",J49,)))</f>
        <v xml:space="preserve">und Salat </v>
      </c>
      <c r="K15" s="121">
        <f>IF(J$52="x",K56,IF(J$31="x",K35,IF(J$45="x",K49,"")))</f>
        <v>0</v>
      </c>
      <c r="L15" s="122" t="str">
        <f>IF(L$52="x",L56,IF(L$31="x",L35,IF(L$45="x",L49,)))</f>
        <v>und Salat</v>
      </c>
      <c r="M15" s="121">
        <f>IF(L$52="x",M56,IF(L$31="x",M35,IF(L$45="x",M49,"")))</f>
        <v>0</v>
      </c>
      <c r="N15" s="119" t="e">
        <f>IF(N$31="x",N35,IF(#REF!="x",#REF!,IF(#REF!="x",#REF!,"")))</f>
        <v>#REF!</v>
      </c>
      <c r="O15" s="17" t="e">
        <f>IF(O$32="x",O35,IF(#REF!="x",#REF!,IF(#REF!="x",#REF!,"")))</f>
        <v>#REF!</v>
      </c>
      <c r="P15" s="18" t="str">
        <f>IF(P$31="x",P35,IF(#REF!="x",#REF!,IF(#REF!="x",#REF!,"")))</f>
        <v xml:space="preserve">und Blattsalat </v>
      </c>
      <c r="Q15" s="17" t="str">
        <f>IF(Q$32="x",Q35,IF(#REF!="x",#REF!,IF(#REF!="x",#REF!,"")))</f>
        <v>G</v>
      </c>
      <c r="R15" s="86"/>
      <c r="T15" s="2"/>
    </row>
    <row r="16" spans="1:20" ht="16.5" customHeight="1">
      <c r="A16" s="14"/>
      <c r="B16" s="167"/>
      <c r="C16" s="109"/>
      <c r="D16" s="99">
        <f>IF(D$52="x",D57,IF(D$31="x",D36,IF(D$45="x",D50,)))</f>
        <v>0</v>
      </c>
      <c r="E16" s="120">
        <f>IF(D$52="x",E57,IF(D$31="x",E36,IF(D$45="x",E50,"")))</f>
        <v>0</v>
      </c>
      <c r="F16" s="99" t="str">
        <f>IF(F$52="x",F57,IF(F$31="x",F36,IF(F$45="x",F50,)))</f>
        <v>und Salat</v>
      </c>
      <c r="G16" s="120" t="str">
        <f>IF(F$52="x",G57,IF(F$31="x",G36,IF(F$45="x",G50,"")))</f>
        <v>G</v>
      </c>
      <c r="H16" s="99">
        <f>IF(H$52="x",H57,IF(H$31="x",H36,IF(H$45="x",H50,)))</f>
        <v>0</v>
      </c>
      <c r="I16" s="120">
        <f>IF(H$52="x",I57,IF(H$31="x",I36,IF(H$45="x",I50,"")))</f>
        <v>0</v>
      </c>
      <c r="J16" s="99">
        <f>IF(J$52="x",J57,IF(J$31="x",J36,IF(J$45="x",J50,)))</f>
        <v>0</v>
      </c>
      <c r="K16" s="120">
        <f>IF(J$52="x",K57,IF(J$31="x",K36,IF(J$45="x",K50,"")))</f>
        <v>0</v>
      </c>
      <c r="L16" s="99">
        <f>IF(L$52="x",L57,IF(L$31="x",L36,IF(L$45="x",L50,)))</f>
        <v>0</v>
      </c>
      <c r="M16" s="120">
        <f>IF(L$52="x",M57,IF(L$31="x",M36,IF(L$45="x",M50,"")))</f>
        <v>0</v>
      </c>
      <c r="N16" s="119" t="e">
        <f>IF(N$31="x",N36,IF(#REF!="x",#REF!,IF(#REF!="x",#REF!,"")))</f>
        <v>#REF!</v>
      </c>
      <c r="O16" s="17" t="e">
        <f>IF(O$32="x",O36,IF(#REF!="x",#REF!,IF(#REF!="x",#REF!,"")))</f>
        <v>#REF!</v>
      </c>
      <c r="P16" s="18">
        <f>IF(P$31="x",P36,IF(#REF!="x",#REF!,IF(#REF!="x",#REF!,"")))</f>
        <v>0</v>
      </c>
      <c r="Q16" s="17">
        <f>IF(Q$32="x",Q36,IF(#REF!="x",#REF!,IF(#REF!="x",#REF!,"")))</f>
        <v>0</v>
      </c>
      <c r="R16" s="86"/>
      <c r="T16" s="2"/>
    </row>
    <row r="17" spans="1:20" ht="15.75" hidden="1" customHeight="1">
      <c r="A17" s="14"/>
      <c r="B17" s="93"/>
      <c r="C17" s="93"/>
      <c r="D17" s="156" t="str">
        <f>IF(D$31="x",D37,IF(#REF!="x",#REF!,IF(#REF!="x",#REF!,"")))</f>
        <v xml:space="preserve"> 2259 kJ / 540 kcal</v>
      </c>
      <c r="E17" s="157">
        <f>IF(E$32="x",E37,IF(#REF!="x",#REF!,IF(#REF!="x",#REF!,"")))</f>
        <v>0</v>
      </c>
      <c r="F17" s="156" t="str">
        <f>IF(F$31="x",F37,IF(#REF!="x",#REF!,IF(#REF!="x",#REF!,"")))</f>
        <v>3014 kJ/720 kcal</v>
      </c>
      <c r="G17" s="157">
        <f>IF(G$32="x",G37,IF(#REF!="x",#REF!,IF(#REF!="x",#REF!,"")))</f>
        <v>0</v>
      </c>
      <c r="H17" s="156" t="e">
        <f>IF(H$31="x",H37,IF(#REF!="x",#REF!,IF(#REF!="x",#REF!,"")))</f>
        <v>#REF!</v>
      </c>
      <c r="I17" s="157" t="e">
        <f>IF(I$32="x",I37,IF(#REF!="x",#REF!,IF(#REF!="x",#REF!,"")))</f>
        <v>#REF!</v>
      </c>
      <c r="J17" s="156" t="str">
        <f>IF(J$31="x",J37,IF(#REF!="x",#REF!,IF(#REF!="x",#REF!,"")))</f>
        <v>1932 kJ, 460 kcal</v>
      </c>
      <c r="K17" s="157">
        <f>IF(K$32="x",K37,IF(#REF!="x",#REF!,IF(#REF!="x",#REF!,"")))</f>
        <v>0</v>
      </c>
      <c r="L17" s="156" t="e">
        <f>IF(L$31="x",L37,IF(#REF!="x",#REF!,IF(#REF!="x",#REF!,"")))</f>
        <v>#REF!</v>
      </c>
      <c r="M17" s="117" t="e">
        <f>IF(M$32="x",M37,IF(#REF!="x",#REF!,IF(#REF!="x",#REF!,"")))</f>
        <v>#REF!</v>
      </c>
      <c r="N17" s="116" t="e">
        <f>IF(N$31="x",N37,IF(#REF!="x",#REF!,IF(#REF!="x",#REF!,"")))</f>
        <v>#REF!</v>
      </c>
      <c r="O17" s="115" t="e">
        <f>IF(O$32="x",O37,IF(#REF!="x",#REF!,IF(#REF!="x",#REF!,"")))</f>
        <v>#REF!</v>
      </c>
      <c r="P17" s="116" t="str">
        <f>IF(P$31="x",P37,IF(#REF!="x",#REF!,IF(#REF!="x",#REF!,"")))</f>
        <v>3391 kJ, 810 kcal</v>
      </c>
      <c r="Q17" s="115">
        <f>IF(Q$32="x",Q37,IF(#REF!="x",#REF!,IF(#REF!="x",#REF!,"")))</f>
        <v>0</v>
      </c>
      <c r="R17" s="86"/>
      <c r="T17" s="2"/>
    </row>
    <row r="18" spans="1:20" ht="15.75" hidden="1" customHeight="1">
      <c r="A18" s="14"/>
      <c r="B18" s="93"/>
      <c r="C18" s="93"/>
      <c r="D18" s="11" t="str">
        <f>IF(D$38="x",D44,IF(D$45="x",D51,IF(D$52="x",D58,"")))</f>
        <v/>
      </c>
      <c r="E18" s="10" t="str">
        <f>IF(E$39="x",E44,IF(E$46="x",E51,IF(E$53="x",E58,"")))</f>
        <v/>
      </c>
      <c r="F18" s="11" t="str">
        <f>IF(F$38="x",F44,IF(F$45="x",F51,IF(F$52="x",F58,"")))</f>
        <v/>
      </c>
      <c r="G18" s="10" t="str">
        <f>IF(G$39="x",G44,IF(G$46="x",G51,IF(G$53="x",G58,"")))</f>
        <v/>
      </c>
      <c r="H18" s="11" t="str">
        <f>IF(H$38="x",H44,IF(H$45="x",H51,IF(H$52="x",H58,"")))</f>
        <v xml:space="preserve">2594 kJ / 620 kcal </v>
      </c>
      <c r="I18" s="10">
        <f>IF(I$39="x",I44,IF(I$46="x",I51,IF(I$53="x",I58,"")))</f>
        <v>0</v>
      </c>
      <c r="J18" s="11" t="str">
        <f>IF(J$38="x",J44,IF(J$45="x",J51,IF(J$52="x",J58,"")))</f>
        <v/>
      </c>
      <c r="K18" s="10" t="str">
        <f>IF(K$39="x",K44,IF(K$46="x",K51,IF(K$53="x",K58,"")))</f>
        <v/>
      </c>
      <c r="L18" s="11">
        <f>IF(L$38="x",L44,IF(L$45="x",L51,IF(L$52="x",L58,"")))</f>
        <v>0</v>
      </c>
      <c r="M18" s="10">
        <f>IF(M$39="x",M44,IF(M$46="x",M51,IF(M$53="x",M58,"")))</f>
        <v>0</v>
      </c>
      <c r="N18" s="116" t="str">
        <f>IF(N$38="x",N44,IF(N$45="x",N51,IF(N$52="x",N58,"")))</f>
        <v/>
      </c>
      <c r="O18" s="115" t="str">
        <f>IF(O$39="x",O44,IF(O$46="x",O51,IF(O$53="x",O58,"")))</f>
        <v/>
      </c>
      <c r="P18" s="116" t="str">
        <f>IF(P$38="x",P44,IF(P$45="x",P51,IF(P$52="x",P58,"")))</f>
        <v/>
      </c>
      <c r="Q18" s="115" t="str">
        <f>IF(Q$39="x",Q44,IF(Q$46="x",Q51,IF(Q$53="x",Q58,"")))</f>
        <v/>
      </c>
      <c r="R18" s="68"/>
      <c r="T18" s="2"/>
    </row>
    <row r="19" spans="1:20" ht="16.149999999999999" customHeight="1">
      <c r="A19" s="14"/>
      <c r="B19" s="114"/>
      <c r="C19" s="114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1"/>
      <c r="O19" s="110"/>
      <c r="P19" s="111"/>
      <c r="Q19" s="110"/>
      <c r="R19" s="86"/>
      <c r="T19" s="2"/>
    </row>
    <row r="20" spans="1:20" ht="30" customHeight="1">
      <c r="A20" s="14" t="s">
        <v>41</v>
      </c>
      <c r="B20" s="169" t="s">
        <v>40</v>
      </c>
      <c r="C20" s="109"/>
      <c r="D20" s="108" t="str">
        <f>IF(D$68="X",D70,IF(D$75="X",D77,""))</f>
        <v/>
      </c>
      <c r="E20" s="107" t="str">
        <f>IF(D$68="X",E70,IF(D$75="X",E77,""))</f>
        <v/>
      </c>
      <c r="F20" s="106" t="str">
        <f>IF(F$68="X",F70,IF(F$75="X",F77,""))</f>
        <v/>
      </c>
      <c r="G20" s="107" t="str">
        <f>IF(F$68="X",G70,IF(F$75="X",G77,""))</f>
        <v/>
      </c>
      <c r="H20" s="106" t="str">
        <f>IF(H$68="X",H70,IF(H$75="X",H77,""))</f>
        <v/>
      </c>
      <c r="I20" s="107" t="str">
        <f>IF(H$68="X",I70,IF(H$75="X",I77,""))</f>
        <v/>
      </c>
      <c r="J20" s="106" t="str">
        <f>IF(J$68="X",J70,IF(J$75="X",J77,""))</f>
        <v/>
      </c>
      <c r="K20" s="107" t="str">
        <f>IF(J$68="X",K70,IF(J$75="X",K77,""))</f>
        <v/>
      </c>
      <c r="L20" s="106" t="str">
        <f>IF(L$68="X",L70,IF(L$75="X",L77,""))</f>
        <v>Karottenkuchen</v>
      </c>
      <c r="M20" s="105" t="str">
        <f>IF(L$68="X",M70,IF(L$75="X",M77,""))</f>
        <v>ACGF</v>
      </c>
      <c r="N20" s="104" t="str">
        <f>VLOOKUP($A20,[1]A6!$A$2:$P$68,N$1,FALSE)</f>
        <v xml:space="preserve">Geflügelsuppe </v>
      </c>
      <c r="O20" s="102" t="str">
        <f>VLOOKUP($A20,[1]A6!$A$2:$P$68,O$1,FALSE)</f>
        <v>L,A</v>
      </c>
      <c r="P20" s="103" t="str">
        <f>VLOOKUP($A20,[1]A6!$A$2:$P$68,P$1,FALSE)</f>
        <v xml:space="preserve">Rindsuppe </v>
      </c>
      <c r="Q20" s="102" t="str">
        <f>VLOOKUP($A20,[1]A6!$A$2:$P$68,Q$1,FALSE)</f>
        <v>L</v>
      </c>
      <c r="R20" s="155" t="s">
        <v>39</v>
      </c>
      <c r="T20" s="2"/>
    </row>
    <row r="21" spans="1:20" ht="30" customHeight="1">
      <c r="A21" s="14" t="s">
        <v>38</v>
      </c>
      <c r="B21" s="169"/>
      <c r="C21" s="93"/>
      <c r="D21" s="101" t="str">
        <f>IF(D$68="X",D71,IF(D$75="X",D78,""))</f>
        <v/>
      </c>
      <c r="E21" s="100" t="str">
        <f>IF(D$68="X",E71,IF(D$75="X",E78,""))</f>
        <v/>
      </c>
      <c r="F21" s="99" t="str">
        <f>IF(F$68="X",F71,IF(F$75="X",F78,""))</f>
        <v/>
      </c>
      <c r="G21" s="100" t="str">
        <f>IF(F$68="X",G71,IF(F$75="X",G78,""))</f>
        <v/>
      </c>
      <c r="H21" s="99" t="str">
        <f>IF(H$68="X",H71,IF(H$75="X",H78,""))</f>
        <v/>
      </c>
      <c r="I21" s="100" t="str">
        <f>IF(H$68="X",I71,IF(H$75="X",I78,""))</f>
        <v/>
      </c>
      <c r="J21" s="99" t="str">
        <f>IF(J$68="X",J71,IF(J$75="X",J78,""))</f>
        <v/>
      </c>
      <c r="K21" s="100" t="str">
        <f>IF(J$68="X",K71,IF(J$75="X",K78,""))</f>
        <v/>
      </c>
      <c r="L21" s="99" t="str">
        <f>IF(L$68="X",L71,IF(L$75="X",L78,""))</f>
        <v/>
      </c>
      <c r="M21" s="98" t="str">
        <f>IF(L$68="X",M71,IF(L$75="X",M78,""))</f>
        <v/>
      </c>
      <c r="N21" s="97" t="str">
        <f>VLOOKUP($A21,[1]A6!$A$2:$P$68,N$1,FALSE)</f>
        <v>mit Gemüse</v>
      </c>
      <c r="O21" s="95">
        <f>VLOOKUP($A21,[1]A6!$A$2:$P$68,O$1,FALSE)</f>
        <v>0</v>
      </c>
      <c r="P21" s="96" t="str">
        <f>VLOOKUP($A21,[1]A6!$A$2:$P$68,P$1,FALSE)</f>
        <v>mit Kräuterknödel</v>
      </c>
      <c r="Q21" s="95" t="str">
        <f>VLOOKUP($A21,[1]A6!$A$2:$P$68,Q$1,FALSE)</f>
        <v>A,C</v>
      </c>
      <c r="R21" s="155" t="s">
        <v>37</v>
      </c>
      <c r="T21" s="2"/>
    </row>
    <row r="22" spans="1:20" ht="16.350000000000001" customHeight="1">
      <c r="A22" s="14"/>
      <c r="B22" s="93"/>
      <c r="C22" s="93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0"/>
      <c r="O22" s="89"/>
      <c r="P22" s="90"/>
      <c r="Q22" s="89"/>
      <c r="R22" s="68"/>
      <c r="T22" s="2"/>
    </row>
    <row r="23" spans="1:20" s="6" customFormat="1" ht="66.75" customHeight="1">
      <c r="A23" s="88"/>
      <c r="B23" s="164" t="str">
        <f>[1]A1!B70</f>
        <v>Der Betrieb ist BIO Zertifiziert. Nach Verfügbarkeit werden folgende Produkte verwendet: Kartoffeln, Reis, Teigwaren, Joghurt</v>
      </c>
      <c r="C23" s="165"/>
      <c r="D23" s="165"/>
      <c r="E23" s="165"/>
      <c r="F23" s="166"/>
      <c r="R23" s="86"/>
      <c r="S23" s="7"/>
    </row>
    <row r="24" spans="1:20" ht="54" customHeight="1">
      <c r="A24" s="75"/>
      <c r="B24" s="84" t="s">
        <v>36</v>
      </c>
      <c r="C24" s="84"/>
      <c r="D24" s="83"/>
      <c r="E24" s="85"/>
      <c r="F24" s="83"/>
      <c r="G24" s="83"/>
      <c r="H24" s="84" t="s">
        <v>35</v>
      </c>
      <c r="I24" s="79"/>
      <c r="K24" s="84"/>
      <c r="L24" s="83"/>
      <c r="M24" s="83"/>
      <c r="O24" s="83"/>
      <c r="P24" s="83"/>
      <c r="Q24" s="83"/>
      <c r="R24" s="68"/>
    </row>
    <row r="25" spans="1:20" ht="6" customHeight="1">
      <c r="A25" s="75"/>
      <c r="B25" s="82"/>
      <c r="C25" s="82"/>
      <c r="D25" s="80"/>
      <c r="E25" s="81"/>
      <c r="F25" s="80"/>
      <c r="G25" s="8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68"/>
    </row>
    <row r="26" spans="1:20" ht="5.25" customHeight="1">
      <c r="A26" s="75"/>
      <c r="R26" s="68"/>
    </row>
    <row r="27" spans="1:20" ht="33.6" customHeight="1">
      <c r="A27" s="75"/>
      <c r="B27" s="78" t="str">
        <f>[1]A6!B73</f>
        <v>SV (Österreich) GmbH, Pflegekompetenzzentrum Großpetersdorf, Hans Krutzler Platz 1, Telefon Küche: 03362 / 30 666-108</v>
      </c>
      <c r="C27" s="76"/>
      <c r="D27" s="76"/>
      <c r="E27" s="77"/>
      <c r="F27" s="76"/>
      <c r="G27" s="76"/>
      <c r="H27" s="76"/>
      <c r="I27" s="76"/>
      <c r="J27" s="51"/>
      <c r="K27" s="51"/>
      <c r="L27" s="51"/>
      <c r="M27" s="51"/>
      <c r="N27" s="51"/>
      <c r="O27" s="51"/>
      <c r="P27" s="51"/>
      <c r="Q27" s="51"/>
      <c r="R27" s="68"/>
      <c r="S27" s="21"/>
      <c r="T27" s="9"/>
    </row>
    <row r="28" spans="1:20">
      <c r="A28" s="75"/>
      <c r="D28" s="9"/>
      <c r="R28" s="68"/>
    </row>
    <row r="29" spans="1:20">
      <c r="A29" s="74"/>
      <c r="B29" s="73"/>
      <c r="C29" s="73"/>
      <c r="D29" s="70"/>
      <c r="E29" s="72"/>
      <c r="F29" s="71"/>
      <c r="G29" s="71"/>
      <c r="H29" s="71"/>
      <c r="I29" s="71"/>
      <c r="J29" s="70"/>
      <c r="K29" s="70"/>
      <c r="L29" s="69"/>
      <c r="M29" s="69"/>
      <c r="N29" s="70"/>
      <c r="O29" s="69"/>
      <c r="P29" s="69"/>
      <c r="Q29" s="69"/>
      <c r="R29" s="68"/>
    </row>
    <row r="30" spans="1:20" s="9" customFormat="1" ht="17.45" customHeight="1" thickBot="1">
      <c r="A30" s="43"/>
      <c r="B30" s="51"/>
      <c r="C30" s="51"/>
      <c r="D30" s="67" t="s">
        <v>34</v>
      </c>
      <c r="E30" s="66"/>
      <c r="F30" s="65"/>
      <c r="G30" s="65"/>
      <c r="H30" s="65"/>
      <c r="I30" s="65"/>
      <c r="J30" s="64"/>
      <c r="K30" s="64"/>
      <c r="L30" s="63"/>
      <c r="M30" s="63"/>
      <c r="N30" s="64"/>
      <c r="O30" s="63"/>
      <c r="P30" s="63"/>
      <c r="Q30" s="63"/>
      <c r="S30" s="21"/>
    </row>
    <row r="31" spans="1:20" s="9" customFormat="1" ht="18">
      <c r="A31" s="43"/>
      <c r="B31" s="60"/>
      <c r="C31" s="12"/>
      <c r="D31" s="29" t="s">
        <v>3</v>
      </c>
      <c r="E31" s="31"/>
      <c r="F31" s="29" t="s">
        <v>3</v>
      </c>
      <c r="G31" s="62"/>
      <c r="H31" s="29"/>
      <c r="I31" s="62"/>
      <c r="J31" s="29" t="s">
        <v>3</v>
      </c>
      <c r="K31" s="61"/>
      <c r="L31" s="29"/>
      <c r="M31" s="61"/>
      <c r="N31" s="29"/>
      <c r="O31" s="61"/>
      <c r="P31" s="29" t="s">
        <v>3</v>
      </c>
      <c r="Q31" s="61"/>
      <c r="R31" s="27"/>
      <c r="S31" s="21"/>
    </row>
    <row r="32" spans="1:20" ht="14.25" hidden="1">
      <c r="B32" s="60"/>
      <c r="C32" s="12"/>
      <c r="D32" s="24"/>
      <c r="E32" s="23" t="str">
        <f>D31</f>
        <v>x</v>
      </c>
      <c r="F32" s="24"/>
      <c r="G32" s="23" t="str">
        <f>F31</f>
        <v>x</v>
      </c>
      <c r="H32" s="24"/>
      <c r="I32" s="23">
        <f>H31</f>
        <v>0</v>
      </c>
      <c r="J32" s="24"/>
      <c r="K32" s="23" t="str">
        <f>J31</f>
        <v>x</v>
      </c>
      <c r="L32" s="24"/>
      <c r="M32" s="23">
        <f>L31</f>
        <v>0</v>
      </c>
      <c r="N32" s="24"/>
      <c r="O32" s="23">
        <f>N31</f>
        <v>0</v>
      </c>
      <c r="P32" s="24"/>
      <c r="Q32" s="23" t="str">
        <f>P31</f>
        <v>x</v>
      </c>
    </row>
    <row r="33" spans="1:20" ht="16.5" customHeight="1">
      <c r="A33" s="14" t="s">
        <v>12</v>
      </c>
      <c r="B33" s="59"/>
      <c r="C33" s="12"/>
      <c r="D33" s="18" t="str">
        <f>VLOOKUP($A33,[1]A6!$A$2:$P$68,D$1,FALSE)</f>
        <v xml:space="preserve">Steirisches Wurzelfleisch </v>
      </c>
      <c r="E33" s="17" t="str">
        <f>VLOOKUP($A33,[1]A6!$A$2:$P$68,E$1,FALSE)</f>
        <v>A,L</v>
      </c>
      <c r="F33" s="18" t="str">
        <f>VLOOKUP($A33,[1]A6!$A$2:$P$68,F$1,FALSE)</f>
        <v>Putenragout</v>
      </c>
      <c r="G33" s="17">
        <f>VLOOKUP($A33,[1]A6!$A$2:$P$68,G$1,FALSE)</f>
        <v>0</v>
      </c>
      <c r="H33" s="18" t="str">
        <f>VLOOKUP($A33,[1]A6!$A$2:$P$68,H$1,FALSE)</f>
        <v>Schweinsbraten</v>
      </c>
      <c r="I33" s="17" t="str">
        <f>VLOOKUP($A33,[1]A6!$A$2:$P$68,I$1,FALSE)</f>
        <v>F</v>
      </c>
      <c r="J33" s="18" t="str">
        <f>VLOOKUP($A33,[1]A6!$A$2:$P$68,J$1,FALSE)</f>
        <v xml:space="preserve">Putenfilet im Saft </v>
      </c>
      <c r="K33" s="17" t="str">
        <f>VLOOKUP($A33,[1]A6!$A$2:$P$68,K$1,FALSE)</f>
        <v>L</v>
      </c>
      <c r="L33" s="18" t="str">
        <f>VLOOKUP($A33,[1]A6!$A$2:$P$68,L$1,FALSE)</f>
        <v>Gebratener Fisch</v>
      </c>
      <c r="M33" s="17" t="str">
        <f>VLOOKUP($A33,[1]A6!$A$2:$P$68,M$1,FALSE)</f>
        <v>AD</v>
      </c>
      <c r="N33" s="18" t="str">
        <f>VLOOKUP($A33,[1]A6!$A$2:$P$68,N$1,FALSE)</f>
        <v xml:space="preserve">Rindergeschnetzeltes </v>
      </c>
      <c r="O33" s="17">
        <f>VLOOKUP($A33,[1]A6!$A$2:$P$68,O$1,FALSE)</f>
        <v>0</v>
      </c>
      <c r="P33" s="18" t="str">
        <f>VLOOKUP($A33,[1]A6!$A$2:$P$68,P$1,FALSE)</f>
        <v xml:space="preserve">Pariser Schnitzel </v>
      </c>
      <c r="Q33" s="17" t="str">
        <f>VLOOKUP($A33,[1]A6!$A$2:$P$68,Q$1,FALSE)</f>
        <v>A,C,G</v>
      </c>
      <c r="R33" s="9"/>
      <c r="S33" s="21"/>
      <c r="T33" s="2"/>
    </row>
    <row r="34" spans="1:20" ht="16.5" customHeight="1">
      <c r="A34" s="14" t="s">
        <v>11</v>
      </c>
      <c r="B34" s="59" t="s">
        <v>10</v>
      </c>
      <c r="C34" s="12"/>
      <c r="D34" s="18" t="str">
        <f>VLOOKUP($A34,[1]A6!$A$2:$P$68,D$1,FALSE)</f>
        <v xml:space="preserve">mit Salzkartoffeln </v>
      </c>
      <c r="E34" s="17">
        <f>VLOOKUP($A34,[1]A6!$A$2:$P$68,E$1,FALSE)</f>
        <v>0</v>
      </c>
      <c r="F34" s="18" t="str">
        <f>VLOOKUP($A34,[1]A6!$A$2:$P$68,F$1,FALSE)</f>
        <v xml:space="preserve">in Kräutersauce </v>
      </c>
      <c r="G34" s="17" t="str">
        <f>VLOOKUP($A34,[1]A6!$A$2:$P$68,G$1,FALSE)</f>
        <v>A,G,L</v>
      </c>
      <c r="H34" s="18" t="str">
        <f>VLOOKUP($A34,[1]A6!$A$2:$P$68,H$1,FALSE)</f>
        <v>mit Sauerkraut</v>
      </c>
      <c r="I34" s="17" t="str">
        <f>VLOOKUP($A34,[1]A6!$A$2:$P$68,I$1,FALSE)</f>
        <v>O</v>
      </c>
      <c r="J34" s="18" t="str">
        <f>VLOOKUP($A34,[1]A6!$A$2:$P$68,J$1,FALSE)</f>
        <v xml:space="preserve">mit Butterreis </v>
      </c>
      <c r="K34" s="17" t="str">
        <f>VLOOKUP($A34,[1]A6!$A$2:$P$68,K$1,FALSE)</f>
        <v>A</v>
      </c>
      <c r="L34" s="18" t="str">
        <f>VLOOKUP($A34,[1]A6!$A$2:$P$68,L$1,FALSE)</f>
        <v>mit Gemüseebly</v>
      </c>
      <c r="M34" s="17" t="str">
        <f>VLOOKUP($A34,[1]A6!$A$2:$P$68,M$1,FALSE)</f>
        <v>AG</v>
      </c>
      <c r="N34" s="18" t="str">
        <f>VLOOKUP($A34,[1]A6!$A$2:$P$68,N$1,FALSE)</f>
        <v>"Stroganoff"</v>
      </c>
      <c r="O34" s="17">
        <f>VLOOKUP($A34,[1]A6!$A$2:$P$68,O$1,FALSE)</f>
        <v>0</v>
      </c>
      <c r="P34" s="18" t="str">
        <f>VLOOKUP($A34,[1]A6!$A$2:$P$68,P$1,FALSE)</f>
        <v>mit Petersilkartoffel</v>
      </c>
      <c r="Q34" s="17" t="str">
        <f>VLOOKUP($A34,[1]A6!$A$2:$P$68,Q$1,FALSE)</f>
        <v>L</v>
      </c>
      <c r="R34" s="9"/>
      <c r="S34" s="21"/>
      <c r="T34" s="2"/>
    </row>
    <row r="35" spans="1:20" ht="16.5" customHeight="1">
      <c r="A35" s="14" t="s">
        <v>9</v>
      </c>
      <c r="B35" s="59" t="s">
        <v>8</v>
      </c>
      <c r="C35" s="12"/>
      <c r="D35" s="18" t="str">
        <f>VLOOKUP($A35,[1]A6!$A$2:$P$68,D$1,FALSE)</f>
        <v>und Kren</v>
      </c>
      <c r="E35" s="17" t="str">
        <f>VLOOKUP($A35,[1]A6!$A$2:$P$68,E$1,FALSE)</f>
        <v>O</v>
      </c>
      <c r="F35" s="18" t="str">
        <f>VLOOKUP($A35,[1]A6!$A$2:$P$68,F$1,FALSE)</f>
        <v xml:space="preserve">mit Reis </v>
      </c>
      <c r="G35" s="17" t="str">
        <f>VLOOKUP($A35,[1]A6!$A$2:$P$68,G$1,FALSE)</f>
        <v>L</v>
      </c>
      <c r="H35" s="18" t="str">
        <f>VLOOKUP($A35,[1]A6!$A$2:$P$68,H$1,FALSE)</f>
        <v>und Knödel</v>
      </c>
      <c r="I35" s="17" t="str">
        <f>VLOOKUP($A35,[1]A6!$A$2:$P$68,I$1,FALSE)</f>
        <v>A,C;G</v>
      </c>
      <c r="J35" s="18" t="str">
        <f>VLOOKUP($A35,[1]A6!$A$2:$P$68,J$1,FALSE)</f>
        <v xml:space="preserve">und Salat </v>
      </c>
      <c r="K35" s="17">
        <f>VLOOKUP($A35,[1]A6!$A$2:$P$68,K$1,FALSE)</f>
        <v>0</v>
      </c>
      <c r="L35" s="18" t="str">
        <f>VLOOKUP($A35,[1]A6!$A$2:$P$68,L$1,FALSE)</f>
        <v>und Salat</v>
      </c>
      <c r="M35" s="17" t="str">
        <f>VLOOKUP($A35,[1]A6!$A$2:$P$68,M$1,FALSE)</f>
        <v>O</v>
      </c>
      <c r="N35" s="18" t="str">
        <f>VLOOKUP($A35,[1]A6!$A$2:$P$68,N$1,FALSE)</f>
        <v>mit Spiralen</v>
      </c>
      <c r="O35" s="17" t="str">
        <f>VLOOKUP($A35,[1]A6!$A$2:$P$68,O$1,FALSE)</f>
        <v>A</v>
      </c>
      <c r="P35" s="18" t="str">
        <f>VLOOKUP($A35,[1]A6!$A$2:$P$68,P$1,FALSE)</f>
        <v xml:space="preserve">und Blattsalat </v>
      </c>
      <c r="Q35" s="17" t="str">
        <f>VLOOKUP($A35,[1]A6!$A$2:$P$68,Q$1,FALSE)</f>
        <v>G</v>
      </c>
      <c r="R35" s="9"/>
      <c r="S35" s="21"/>
      <c r="T35" s="2"/>
    </row>
    <row r="36" spans="1:20" ht="16.5" customHeight="1">
      <c r="A36" s="14" t="s">
        <v>7</v>
      </c>
      <c r="B36" s="59"/>
      <c r="C36" s="12"/>
      <c r="D36" s="18">
        <f>VLOOKUP($A36,[1]A6!$A$2:$P$68,D$1,FALSE)</f>
        <v>0</v>
      </c>
      <c r="E36" s="17">
        <f>VLOOKUP($A36,[1]A6!$A$2:$P$68,E$1,FALSE)</f>
        <v>0</v>
      </c>
      <c r="F36" s="18" t="str">
        <f>VLOOKUP($A36,[1]A6!$A$2:$P$68,F$1,FALSE)</f>
        <v>und Salat</v>
      </c>
      <c r="G36" s="17" t="str">
        <f>VLOOKUP($A36,[1]A6!$A$2:$P$68,G$1,FALSE)</f>
        <v>G</v>
      </c>
      <c r="H36" s="18">
        <f>VLOOKUP($A36,[1]A6!$A$2:$P$68,H$1,FALSE)</f>
        <v>0</v>
      </c>
      <c r="I36" s="17">
        <f>VLOOKUP($A36,[1]A6!$A$2:$P$68,I$1,FALSE)</f>
        <v>0</v>
      </c>
      <c r="J36" s="18">
        <f>VLOOKUP($A36,[1]A6!$A$2:$P$68,J$1,FALSE)</f>
        <v>0</v>
      </c>
      <c r="K36" s="17">
        <f>VLOOKUP($A36,[1]A6!$A$2:$P$68,K$1,FALSE)</f>
        <v>0</v>
      </c>
      <c r="L36" s="18">
        <f>VLOOKUP($A36,[1]A6!$A$2:$P$68,L$1,FALSE)</f>
        <v>0</v>
      </c>
      <c r="M36" s="17">
        <f>VLOOKUP($A36,[1]A6!$A$2:$P$68,M$1,FALSE)</f>
        <v>0</v>
      </c>
      <c r="N36" s="18" t="str">
        <f>VLOOKUP($A36,[1]A6!$A$2:$P$68,N$1,FALSE)</f>
        <v xml:space="preserve">und Fisolensalat </v>
      </c>
      <c r="O36" s="17" t="str">
        <f>VLOOKUP($A36,[1]A6!$A$2:$P$68,O$1,FALSE)</f>
        <v>O</v>
      </c>
      <c r="P36" s="18">
        <f>VLOOKUP($A36,[1]A6!$A$2:$P$68,P$1,FALSE)</f>
        <v>0</v>
      </c>
      <c r="Q36" s="17">
        <f>VLOOKUP($A36,[1]A6!$A$2:$P$68,Q$1,FALSE)</f>
        <v>0</v>
      </c>
      <c r="R36" s="9"/>
      <c r="S36" s="21"/>
      <c r="T36" s="2"/>
    </row>
    <row r="37" spans="1:20" ht="15.75" customHeight="1" thickBot="1">
      <c r="A37" s="14" t="s">
        <v>6</v>
      </c>
      <c r="B37" s="58"/>
      <c r="C37" s="12"/>
      <c r="D37" s="11" t="str">
        <f>VLOOKUP($A37,[1]A6!$A$2:$P$68,D$1,FALSE)</f>
        <v xml:space="preserve"> 2259 kJ / 540 kcal</v>
      </c>
      <c r="E37" s="10">
        <f>VLOOKUP($A37,[1]A6!$A$2:$P$68,E$1,FALSE)</f>
        <v>0</v>
      </c>
      <c r="F37" s="11" t="str">
        <f>VLOOKUP($A37,[1]A6!$A$2:$P$68,F$1,FALSE)</f>
        <v>3014 kJ/720 kcal</v>
      </c>
      <c r="G37" s="10">
        <f>VLOOKUP($A37,[1]A6!$A$2:$P$68,G$1,FALSE)</f>
        <v>0</v>
      </c>
      <c r="H37" s="11" t="str">
        <f>VLOOKUP($A37,[1]A6!$A$2:$P$68,H$1,FALSE)</f>
        <v>3088 kJ / 738 kcal</v>
      </c>
      <c r="I37" s="10">
        <f>VLOOKUP($A37,[1]A6!$A$2:$P$68,I$1,FALSE)</f>
        <v>0</v>
      </c>
      <c r="J37" s="11" t="str">
        <f>VLOOKUP($A37,[1]A6!$A$2:$P$68,J$1,FALSE)</f>
        <v>1932 kJ, 460 kcal</v>
      </c>
      <c r="K37" s="10">
        <f>VLOOKUP($A37,[1]A6!$A$2:$P$68,K$1,FALSE)</f>
        <v>0</v>
      </c>
      <c r="L37" s="11" t="str">
        <f>VLOOKUP($A37,[1]A6!$A$2:$P$68,L$1,FALSE)</f>
        <v>3559 kJ, 850 kcal</v>
      </c>
      <c r="M37" s="10">
        <f>VLOOKUP($A37,[1]A6!$A$2:$P$68,M$1,FALSE)</f>
        <v>0</v>
      </c>
      <c r="N37" s="11" t="str">
        <f>VLOOKUP($A37,[1]A6!$A$2:$P$68,N$1,FALSE)</f>
        <v>2889 kJ, 690 kcal</v>
      </c>
      <c r="O37" s="10">
        <f>VLOOKUP($A37,[1]A6!$A$2:$P$68,O$1,FALSE)</f>
        <v>0</v>
      </c>
      <c r="P37" s="11" t="str">
        <f>VLOOKUP($A37,[1]A6!$A$2:$P$68,P$1,FALSE)</f>
        <v>3391 kJ, 810 kcal</v>
      </c>
      <c r="Q37" s="10">
        <f>VLOOKUP($A37,[1]A6!$A$2:$P$68,Q$1,FALSE)</f>
        <v>0</v>
      </c>
      <c r="R37" s="9"/>
      <c r="S37" s="21"/>
      <c r="T37" s="2"/>
    </row>
    <row r="38" spans="1:20" s="9" customFormat="1" ht="18.75" hidden="1" thickBot="1">
      <c r="A38" s="43"/>
      <c r="B38" s="38"/>
      <c r="C38" s="12"/>
      <c r="D38" s="40"/>
      <c r="E38" s="42"/>
      <c r="F38" s="40"/>
      <c r="G38" s="41"/>
      <c r="H38" s="40"/>
      <c r="I38" s="41"/>
      <c r="J38" s="40"/>
      <c r="K38" s="39"/>
      <c r="L38" s="40"/>
      <c r="M38" s="39"/>
      <c r="N38" s="29"/>
      <c r="O38" s="28"/>
      <c r="P38" s="29"/>
      <c r="Q38" s="28"/>
      <c r="R38" s="27"/>
      <c r="S38" s="21"/>
    </row>
    <row r="39" spans="1:20" ht="15" hidden="1" thickBot="1">
      <c r="B39" s="38"/>
      <c r="C39" s="12"/>
      <c r="D39" s="24"/>
      <c r="E39" s="23">
        <f>D38</f>
        <v>0</v>
      </c>
      <c r="F39" s="24"/>
      <c r="G39" s="23">
        <f>F38</f>
        <v>0</v>
      </c>
      <c r="H39" s="24"/>
      <c r="I39" s="23">
        <f>H38</f>
        <v>0</v>
      </c>
      <c r="J39" s="24"/>
      <c r="K39" s="23">
        <f>J38</f>
        <v>0</v>
      </c>
      <c r="L39" s="24"/>
      <c r="M39" s="23">
        <f>L38</f>
        <v>0</v>
      </c>
      <c r="N39" s="24"/>
      <c r="O39" s="23">
        <f>N38</f>
        <v>0</v>
      </c>
      <c r="P39" s="24"/>
      <c r="Q39" s="23">
        <f>P38</f>
        <v>0</v>
      </c>
    </row>
    <row r="40" spans="1:20" ht="16.5" hidden="1" customHeight="1">
      <c r="A40" s="14" t="s">
        <v>12</v>
      </c>
      <c r="B40" s="36"/>
      <c r="C40" s="12"/>
      <c r="D40" s="18" t="str">
        <f>VLOOKUP($A40,[1]A6!$A$2:$P$68,D$1,FALSE)</f>
        <v xml:space="preserve">Steirisches Wurzelfleisch </v>
      </c>
      <c r="E40" s="17" t="str">
        <f>VLOOKUP($A40,[1]A6!$A$2:$P$68,E$1,FALSE)</f>
        <v>A,L</v>
      </c>
      <c r="F40" s="18" t="str">
        <f>VLOOKUP($A40,[1]A6!$A$2:$P$68,F$1,FALSE)</f>
        <v>Putenragout</v>
      </c>
      <c r="G40" s="17">
        <f>VLOOKUP($A40,[1]A6!$A$2:$P$68,G$1,FALSE)</f>
        <v>0</v>
      </c>
      <c r="H40" s="18" t="str">
        <f>VLOOKUP($A40,[1]A6!$A$2:$P$68,H$1,FALSE)</f>
        <v>Schweinsbraten</v>
      </c>
      <c r="I40" s="17" t="str">
        <f>VLOOKUP($A40,[1]A6!$A$2:$P$68,I$1,FALSE)</f>
        <v>F</v>
      </c>
      <c r="J40" s="18" t="str">
        <f>VLOOKUP($A40,[1]A6!$A$2:$P$68,J$1,FALSE)</f>
        <v xml:space="preserve">Putenfilet im Saft </v>
      </c>
      <c r="K40" s="17" t="str">
        <f>VLOOKUP($A40,[1]A6!$A$2:$P$68,K$1,FALSE)</f>
        <v>L</v>
      </c>
      <c r="L40" s="18" t="str">
        <f>VLOOKUP($A40,[1]A6!$A$2:$P$68,L$1,FALSE)</f>
        <v>Gebratener Fisch</v>
      </c>
      <c r="M40" s="17" t="str">
        <f>VLOOKUP($A40,[1]A6!$A$2:$P$68,M$1,FALSE)</f>
        <v>AD</v>
      </c>
      <c r="N40" s="18" t="str">
        <f>VLOOKUP($A40,[1]A6!$A$2:$P$68,N$1,FALSE)</f>
        <v xml:space="preserve">Rindergeschnetzeltes </v>
      </c>
      <c r="O40" s="17">
        <f>VLOOKUP($A40,[1]A6!$A$2:$P$68,O$1,FALSE)</f>
        <v>0</v>
      </c>
      <c r="P40" s="18" t="str">
        <f>VLOOKUP($A40,[1]A6!$A$2:$P$68,P$1,FALSE)</f>
        <v xml:space="preserve">Pariser Schnitzel </v>
      </c>
      <c r="Q40" s="17" t="str">
        <f>VLOOKUP($A40,[1]A6!$A$2:$P$68,Q$1,FALSE)</f>
        <v>A,C,G</v>
      </c>
      <c r="R40" s="9"/>
      <c r="S40" s="21"/>
      <c r="T40" s="2"/>
    </row>
    <row r="41" spans="1:20" ht="16.5" hidden="1" customHeight="1">
      <c r="A41" s="14" t="s">
        <v>11</v>
      </c>
      <c r="B41" s="36" t="s">
        <v>10</v>
      </c>
      <c r="C41" s="12"/>
      <c r="D41" s="18" t="str">
        <f>VLOOKUP($A41,[1]A6!$A$2:$P$68,D$1,FALSE)</f>
        <v xml:space="preserve">mit Salzkartoffeln </v>
      </c>
      <c r="E41" s="17">
        <f>VLOOKUP($A41,[1]A6!$A$2:$P$68,E$1,FALSE)</f>
        <v>0</v>
      </c>
      <c r="F41" s="18" t="str">
        <f>VLOOKUP($A41,[1]A6!$A$2:$P$68,F$1,FALSE)</f>
        <v xml:space="preserve">in Kräutersauce </v>
      </c>
      <c r="G41" s="17" t="str">
        <f>VLOOKUP($A41,[1]A6!$A$2:$P$68,G$1,FALSE)</f>
        <v>A,G,L</v>
      </c>
      <c r="H41" s="18" t="str">
        <f>VLOOKUP($A41,[1]A6!$A$2:$P$68,H$1,FALSE)</f>
        <v>mit Sauerkraut</v>
      </c>
      <c r="I41" s="17" t="str">
        <f>VLOOKUP($A41,[1]A6!$A$2:$P$68,I$1,FALSE)</f>
        <v>O</v>
      </c>
      <c r="J41" s="18" t="str">
        <f>VLOOKUP($A41,[1]A6!$A$2:$P$68,J$1,FALSE)</f>
        <v xml:space="preserve">mit Butterreis </v>
      </c>
      <c r="K41" s="17" t="str">
        <f>VLOOKUP($A41,[1]A6!$A$2:$P$68,K$1,FALSE)</f>
        <v>A</v>
      </c>
      <c r="L41" s="18" t="str">
        <f>VLOOKUP($A41,[1]A6!$A$2:$P$68,L$1,FALSE)</f>
        <v>mit Gemüseebly</v>
      </c>
      <c r="M41" s="17" t="str">
        <f>VLOOKUP($A41,[1]A6!$A$2:$P$68,M$1,FALSE)</f>
        <v>AG</v>
      </c>
      <c r="N41" s="18" t="str">
        <f>VLOOKUP($A41,[1]A6!$A$2:$P$68,N$1,FALSE)</f>
        <v>"Stroganoff"</v>
      </c>
      <c r="O41" s="17">
        <f>VLOOKUP($A41,[1]A6!$A$2:$P$68,O$1,FALSE)</f>
        <v>0</v>
      </c>
      <c r="P41" s="18" t="str">
        <f>VLOOKUP($A41,[1]A6!$A$2:$P$68,P$1,FALSE)</f>
        <v>mit Petersilkartoffel</v>
      </c>
      <c r="Q41" s="17" t="str">
        <f>VLOOKUP($A41,[1]A6!$A$2:$P$68,Q$1,FALSE)</f>
        <v>L</v>
      </c>
      <c r="R41" s="9"/>
      <c r="S41" s="21"/>
      <c r="T41" s="2"/>
    </row>
    <row r="42" spans="1:20" ht="16.5" hidden="1" customHeight="1">
      <c r="A42" s="14" t="s">
        <v>9</v>
      </c>
      <c r="B42" s="36" t="s">
        <v>8</v>
      </c>
      <c r="C42" s="12"/>
      <c r="D42" s="18" t="str">
        <f>VLOOKUP($A42,[1]A6!$A$2:$P$68,D$1,FALSE)</f>
        <v>und Kren</v>
      </c>
      <c r="E42" s="17" t="str">
        <f>VLOOKUP($A42,[1]A6!$A$2:$P$68,E$1,FALSE)</f>
        <v>O</v>
      </c>
      <c r="F42" s="18" t="str">
        <f>VLOOKUP($A42,[1]A6!$A$2:$P$68,F$1,FALSE)</f>
        <v xml:space="preserve">mit Reis </v>
      </c>
      <c r="G42" s="17" t="str">
        <f>VLOOKUP($A42,[1]A6!$A$2:$P$68,G$1,FALSE)</f>
        <v>L</v>
      </c>
      <c r="H42" s="18" t="str">
        <f>VLOOKUP($A42,[1]A6!$A$2:$P$68,H$1,FALSE)</f>
        <v>und Knödel</v>
      </c>
      <c r="I42" s="17" t="str">
        <f>VLOOKUP($A42,[1]A6!$A$2:$P$68,I$1,FALSE)</f>
        <v>A,C;G</v>
      </c>
      <c r="J42" s="18" t="str">
        <f>VLOOKUP($A42,[1]A6!$A$2:$P$68,J$1,FALSE)</f>
        <v xml:space="preserve">und Salat </v>
      </c>
      <c r="K42" s="17">
        <f>VLOOKUP($A42,[1]A6!$A$2:$P$68,K$1,FALSE)</f>
        <v>0</v>
      </c>
      <c r="L42" s="18" t="str">
        <f>VLOOKUP($A42,[1]A6!$A$2:$P$68,L$1,FALSE)</f>
        <v>und Salat</v>
      </c>
      <c r="M42" s="17" t="str">
        <f>VLOOKUP($A42,[1]A6!$A$2:$P$68,M$1,FALSE)</f>
        <v>O</v>
      </c>
      <c r="N42" s="18" t="str">
        <f>VLOOKUP($A42,[1]A6!$A$2:$P$68,N$1,FALSE)</f>
        <v>mit Spiralen</v>
      </c>
      <c r="O42" s="17" t="str">
        <f>VLOOKUP($A42,[1]A6!$A$2:$P$68,O$1,FALSE)</f>
        <v>A</v>
      </c>
      <c r="P42" s="18" t="str">
        <f>VLOOKUP($A42,[1]A6!$A$2:$P$68,P$1,FALSE)</f>
        <v xml:space="preserve">und Blattsalat </v>
      </c>
      <c r="Q42" s="17" t="str">
        <f>VLOOKUP($A42,[1]A6!$A$2:$P$68,Q$1,FALSE)</f>
        <v>G</v>
      </c>
      <c r="R42" s="9"/>
      <c r="S42" s="21"/>
      <c r="T42" s="2"/>
    </row>
    <row r="43" spans="1:20" ht="16.5" hidden="1" customHeight="1">
      <c r="A43" s="14" t="s">
        <v>7</v>
      </c>
      <c r="B43" s="36"/>
      <c r="C43" s="12"/>
      <c r="D43" s="18">
        <f>VLOOKUP($A43,[1]A6!$A$2:$P$68,D$1,FALSE)</f>
        <v>0</v>
      </c>
      <c r="E43" s="17">
        <f>VLOOKUP($A43,[1]A6!$A$2:$P$68,E$1,FALSE)</f>
        <v>0</v>
      </c>
      <c r="F43" s="18" t="str">
        <f>VLOOKUP($A43,[1]A6!$A$2:$P$68,F$1,FALSE)</f>
        <v>und Salat</v>
      </c>
      <c r="G43" s="17" t="str">
        <f>VLOOKUP($A43,[1]A6!$A$2:$P$68,G$1,FALSE)</f>
        <v>G</v>
      </c>
      <c r="H43" s="18">
        <f>VLOOKUP($A43,[1]A6!$A$2:$P$68,H$1,FALSE)</f>
        <v>0</v>
      </c>
      <c r="I43" s="17">
        <f>VLOOKUP($A43,[1]A6!$A$2:$P$68,I$1,FALSE)</f>
        <v>0</v>
      </c>
      <c r="J43" s="18">
        <f>VLOOKUP($A43,[1]A6!$A$2:$P$68,J$1,FALSE)</f>
        <v>0</v>
      </c>
      <c r="K43" s="17">
        <f>VLOOKUP($A43,[1]A6!$A$2:$P$68,K$1,FALSE)</f>
        <v>0</v>
      </c>
      <c r="L43" s="18">
        <f>VLOOKUP($A43,[1]A6!$A$2:$P$68,L$1,FALSE)</f>
        <v>0</v>
      </c>
      <c r="M43" s="17">
        <f>VLOOKUP($A43,[1]A6!$A$2:$P$68,M$1,FALSE)</f>
        <v>0</v>
      </c>
      <c r="N43" s="18" t="str">
        <f>VLOOKUP($A43,[1]A6!$A$2:$P$68,N$1,FALSE)</f>
        <v xml:space="preserve">und Fisolensalat </v>
      </c>
      <c r="O43" s="17" t="str">
        <f>VLOOKUP($A43,[1]A6!$A$2:$P$68,O$1,FALSE)</f>
        <v>O</v>
      </c>
      <c r="P43" s="18">
        <f>VLOOKUP($A43,[1]A6!$A$2:$P$68,P$1,FALSE)</f>
        <v>0</v>
      </c>
      <c r="Q43" s="17">
        <f>VLOOKUP($A43,[1]A6!$A$2:$P$68,Q$1,FALSE)</f>
        <v>0</v>
      </c>
      <c r="R43" s="9"/>
      <c r="S43" s="21"/>
      <c r="T43" s="2"/>
    </row>
    <row r="44" spans="1:20" ht="15.75" hidden="1" customHeight="1" thickBot="1">
      <c r="A44" s="14" t="s">
        <v>6</v>
      </c>
      <c r="B44" s="35"/>
      <c r="C44" s="12"/>
      <c r="D44" s="11" t="str">
        <f>VLOOKUP($A44,[1]A6!$A$2:$P$68,D$1,FALSE)</f>
        <v xml:space="preserve"> 2259 kJ / 540 kcal</v>
      </c>
      <c r="E44" s="10">
        <f>VLOOKUP($A44,[1]A6!$A$2:$P$68,E$1,FALSE)</f>
        <v>0</v>
      </c>
      <c r="F44" s="11" t="str">
        <f>VLOOKUP($A44,[1]A6!$A$2:$P$68,F$1,FALSE)</f>
        <v>3014 kJ/720 kcal</v>
      </c>
      <c r="G44" s="10">
        <f>VLOOKUP($A44,[1]A6!$A$2:$P$68,G$1,FALSE)</f>
        <v>0</v>
      </c>
      <c r="H44" s="11" t="str">
        <f>VLOOKUP($A44,[1]A6!$A$2:$P$68,H$1,FALSE)</f>
        <v>3088 kJ / 738 kcal</v>
      </c>
      <c r="I44" s="10">
        <f>VLOOKUP($A44,[1]A6!$A$2:$P$68,I$1,FALSE)</f>
        <v>0</v>
      </c>
      <c r="J44" s="11" t="str">
        <f>VLOOKUP($A44,[1]A6!$A$2:$P$68,J$1,FALSE)</f>
        <v>1932 kJ, 460 kcal</v>
      </c>
      <c r="K44" s="10">
        <f>VLOOKUP($A44,[1]A6!$A$2:$P$68,K$1,FALSE)</f>
        <v>0</v>
      </c>
      <c r="L44" s="11" t="str">
        <f>VLOOKUP($A44,[1]A6!$A$2:$P$68,L$1,FALSE)</f>
        <v>3559 kJ, 850 kcal</v>
      </c>
      <c r="M44" s="10">
        <f>VLOOKUP($A44,[1]A6!$A$2:$P$68,M$1,FALSE)</f>
        <v>0</v>
      </c>
      <c r="N44" s="11" t="str">
        <f>VLOOKUP($A44,[1]A6!$A$2:$P$68,N$1,FALSE)</f>
        <v>2889 kJ, 690 kcal</v>
      </c>
      <c r="O44" s="10">
        <f>VLOOKUP($A44,[1]A6!$A$2:$P$68,O$1,FALSE)</f>
        <v>0</v>
      </c>
      <c r="P44" s="11" t="str">
        <f>VLOOKUP($A44,[1]A6!$A$2:$P$68,P$1,FALSE)</f>
        <v>3391 kJ, 810 kcal</v>
      </c>
      <c r="Q44" s="10">
        <f>VLOOKUP($A44,[1]A6!$A$2:$P$68,Q$1,FALSE)</f>
        <v>0</v>
      </c>
      <c r="R44" s="9"/>
      <c r="S44" s="21"/>
      <c r="T44" s="2"/>
    </row>
    <row r="45" spans="1:20" ht="15.75" customHeight="1">
      <c r="A45" s="14"/>
      <c r="B45" s="32"/>
      <c r="C45" s="12"/>
      <c r="D45" s="29"/>
      <c r="E45" s="31"/>
      <c r="F45" s="29"/>
      <c r="G45" s="30"/>
      <c r="H45" s="29" t="s">
        <v>3</v>
      </c>
      <c r="I45" s="30"/>
      <c r="J45" s="29"/>
      <c r="K45" s="28"/>
      <c r="L45" s="29"/>
      <c r="M45" s="28"/>
      <c r="N45" s="29"/>
      <c r="O45" s="28"/>
      <c r="P45" s="29"/>
      <c r="Q45" s="28"/>
      <c r="R45" s="27"/>
      <c r="S45" s="21"/>
      <c r="T45" s="2"/>
    </row>
    <row r="46" spans="1:20" ht="12.6" hidden="1" customHeight="1">
      <c r="A46" s="14"/>
      <c r="B46" s="34"/>
      <c r="C46" s="25"/>
      <c r="D46" s="24"/>
      <c r="E46" s="23">
        <f>D45</f>
        <v>0</v>
      </c>
      <c r="F46" s="24"/>
      <c r="G46" s="23">
        <f>F45</f>
        <v>0</v>
      </c>
      <c r="H46" s="24"/>
      <c r="I46" s="23" t="str">
        <f>H45</f>
        <v>x</v>
      </c>
      <c r="J46" s="24"/>
      <c r="K46" s="23">
        <f>J45</f>
        <v>0</v>
      </c>
      <c r="L46" s="24"/>
      <c r="M46" s="23">
        <f>L45</f>
        <v>0</v>
      </c>
      <c r="N46" s="24"/>
      <c r="O46" s="23">
        <f>N45</f>
        <v>0</v>
      </c>
      <c r="P46" s="24"/>
      <c r="Q46" s="23">
        <f>P45</f>
        <v>0</v>
      </c>
      <c r="R46" s="22"/>
      <c r="S46" s="21"/>
      <c r="T46" s="2"/>
    </row>
    <row r="47" spans="1:20" ht="16.5" customHeight="1">
      <c r="A47" s="14" t="s">
        <v>33</v>
      </c>
      <c r="B47" s="33"/>
      <c r="C47" s="19"/>
      <c r="D47" s="18" t="str">
        <f>VLOOKUP($A47,[1]A6!$A$2:$P$68,D$1,FALSE)</f>
        <v xml:space="preserve">Gebackene </v>
      </c>
      <c r="E47" s="17" t="str">
        <f>VLOOKUP($A47,[1]A6!$A$2:$P$68,E$1,FALSE)</f>
        <v>A,C,G</v>
      </c>
      <c r="F47" s="18" t="str">
        <f>VLOOKUP($A47,[1]A6!$A$2:$P$68,F$1,FALSE)</f>
        <v xml:space="preserve">Topfennudeln </v>
      </c>
      <c r="G47" s="17" t="str">
        <f>VLOOKUP($A47,[1]A6!$A$2:$P$68,G$1,FALSE)</f>
        <v>A,G</v>
      </c>
      <c r="H47" s="18" t="str">
        <f>VLOOKUP($A47,[1]A6!$A$2:$P$68,H$1,FALSE)</f>
        <v xml:space="preserve">Germknödel </v>
      </c>
      <c r="I47" s="17" t="str">
        <f>VLOOKUP($A47,[1]A6!$A$2:$P$68,I$1,FALSE)</f>
        <v>A,C,G,H</v>
      </c>
      <c r="J47" s="18" t="str">
        <f>VLOOKUP($A47,[1]A6!$A$2:$P$68,J$1,FALSE)</f>
        <v>Bohnensterz</v>
      </c>
      <c r="K47" s="17" t="str">
        <f>VLOOKUP($A47,[1]A6!$A$2:$P$68,K$1,FALSE)</f>
        <v>A,G,C</v>
      </c>
      <c r="L47" s="18" t="str">
        <f>VLOOKUP($A47,[1]A6!$A$2:$P$68,L$1,FALSE)</f>
        <v>Käsespätzle</v>
      </c>
      <c r="M47" s="17" t="str">
        <f>VLOOKUP($A47,[1]A6!$A$2:$P$68,M$1,FALSE)</f>
        <v>A,C,G</v>
      </c>
      <c r="N47" s="18" t="str">
        <f>VLOOKUP($A47,[1]A6!$A$2:$P$68,N$1,FALSE)</f>
        <v>Topfennockerl</v>
      </c>
      <c r="O47" s="17" t="str">
        <f>VLOOKUP($A47,[1]A6!$A$2:$P$68,O$1,FALSE)</f>
        <v>A,C,G,H</v>
      </c>
      <c r="P47" s="18" t="str">
        <f>VLOOKUP($A47,[1]A6!$A$2:$P$68,P$1,FALSE)</f>
        <v xml:space="preserve">Kartoffelpuffer </v>
      </c>
      <c r="Q47" s="17" t="str">
        <f>VLOOKUP($A47,[1]A6!$A$2:$P$68,Q$1,FALSE)</f>
        <v>A,C,L</v>
      </c>
      <c r="R47" s="9"/>
      <c r="S47" s="21"/>
      <c r="T47" s="2"/>
    </row>
    <row r="48" spans="1:20" ht="16.5" customHeight="1">
      <c r="A48" s="14" t="s">
        <v>32</v>
      </c>
      <c r="B48" s="32" t="s">
        <v>31</v>
      </c>
      <c r="C48" s="12"/>
      <c r="D48" s="18" t="str">
        <f>VLOOKUP($A48,[1]A6!$A$2:$P$68,D$1,FALSE)</f>
        <v>Apfelspalten</v>
      </c>
      <c r="E48" s="17">
        <f>VLOOKUP($A48,[1]A6!$A$2:$P$68,E$1,FALSE)</f>
        <v>0</v>
      </c>
      <c r="F48" s="18" t="str">
        <f>VLOOKUP($A48,[1]A6!$A$2:$P$68,F$1,FALSE)</f>
        <v xml:space="preserve">mit Salat </v>
      </c>
      <c r="G48" s="17" t="str">
        <f>VLOOKUP($A48,[1]A6!$A$2:$P$68,G$1,FALSE)</f>
        <v>O</v>
      </c>
      <c r="H48" s="18" t="str">
        <f>VLOOKUP($A48,[1]A6!$A$2:$P$68,H$1,FALSE)</f>
        <v xml:space="preserve">mit Mohnzucker </v>
      </c>
      <c r="I48" s="17">
        <f>VLOOKUP($A48,[1]A6!$A$2:$P$68,I$1,FALSE)</f>
        <v>0</v>
      </c>
      <c r="J48" s="18" t="str">
        <f>VLOOKUP($A48,[1]A6!$A$2:$P$68,J$1,FALSE)</f>
        <v>mit Milch</v>
      </c>
      <c r="K48" s="17" t="str">
        <f>VLOOKUP($A48,[1]A6!$A$2:$P$68,K$1,FALSE)</f>
        <v>G</v>
      </c>
      <c r="L48" s="18" t="str">
        <f>VLOOKUP($A48,[1]A6!$A$2:$P$68,L$1,FALSE)</f>
        <v>mit Schnittlauch</v>
      </c>
      <c r="M48" s="17" t="str">
        <f>VLOOKUP($A48,[1]A6!$A$2:$P$68,M$1,FALSE)</f>
        <v>C</v>
      </c>
      <c r="N48" s="18" t="str">
        <f>VLOOKUP($A48,[1]A6!$A$2:$P$68,N$1,FALSE)</f>
        <v xml:space="preserve">gebröselt </v>
      </c>
      <c r="O48" s="17">
        <f>VLOOKUP($A48,[1]A6!$A$2:$P$68,O$1,FALSE)</f>
        <v>0</v>
      </c>
      <c r="P48" s="18" t="str">
        <f>VLOOKUP($A48,[1]A6!$A$2:$P$68,P$1,FALSE)</f>
        <v xml:space="preserve">mit Schnittlauchdip </v>
      </c>
      <c r="Q48" s="17" t="str">
        <f>VLOOKUP($A48,[1]A6!$A$2:$P$68,Q$1,FALSE)</f>
        <v>C,G</v>
      </c>
      <c r="R48" s="9"/>
      <c r="S48" s="21"/>
      <c r="T48" s="2"/>
    </row>
    <row r="49" spans="1:21" ht="16.5" customHeight="1">
      <c r="A49" s="14" t="s">
        <v>30</v>
      </c>
      <c r="B49" s="32" t="s">
        <v>29</v>
      </c>
      <c r="C49" s="12"/>
      <c r="D49" s="18" t="str">
        <f>VLOOKUP($A49,[1]A6!$A$2:$P$68,D$1,FALSE)</f>
        <v>mit Zimtzucker</v>
      </c>
      <c r="E49" s="17">
        <f>VLOOKUP($A49,[1]A6!$A$2:$P$68,E$1,FALSE)</f>
        <v>0</v>
      </c>
      <c r="F49" s="18">
        <f>VLOOKUP($A49,[1]A6!$A$2:$P$68,F$1,FALSE)</f>
        <v>0</v>
      </c>
      <c r="G49" s="17">
        <f>VLOOKUP($A49,[1]A6!$A$2:$P$68,G$1,FALSE)</f>
        <v>0</v>
      </c>
      <c r="H49" s="18" t="str">
        <f>VLOOKUP($A49,[1]A6!$A$2:$P$68,H$1,FALSE)</f>
        <v xml:space="preserve">und Butter </v>
      </c>
      <c r="I49" s="17">
        <f>VLOOKUP($A49,[1]A6!$A$2:$P$68,I$1,FALSE)</f>
        <v>0</v>
      </c>
      <c r="J49" s="18">
        <f>VLOOKUP($A49,[1]A6!$A$2:$P$68,J$1,FALSE)</f>
        <v>0</v>
      </c>
      <c r="K49" s="17">
        <f>VLOOKUP($A49,[1]A6!$A$2:$P$68,K$1,FALSE)</f>
        <v>0</v>
      </c>
      <c r="L49" s="18" t="str">
        <f>VLOOKUP($A49,[1]A6!$A$2:$P$68,L$1,FALSE)</f>
        <v>und Blattsalat</v>
      </c>
      <c r="M49" s="17" t="str">
        <f>VLOOKUP($A49,[1]A6!$A$2:$P$68,M$1,FALSE)</f>
        <v>O</v>
      </c>
      <c r="N49" s="18" t="str">
        <f>VLOOKUP($A49,[1]A6!$A$2:$P$68,N$1,FALSE)</f>
        <v>mit Apfelmus</v>
      </c>
      <c r="O49" s="17">
        <f>VLOOKUP($A49,[1]A6!$A$2:$P$68,O$1,FALSE)</f>
        <v>0</v>
      </c>
      <c r="P49" s="18" t="str">
        <f>VLOOKUP($A49,[1]A6!$A$2:$P$68,P$1,FALSE)</f>
        <v xml:space="preserve">und Salat </v>
      </c>
      <c r="Q49" s="17">
        <f>VLOOKUP($A49,[1]A6!$A$2:$P$68,Q$1,FALSE)</f>
        <v>0</v>
      </c>
      <c r="R49" s="9"/>
      <c r="S49" s="21"/>
      <c r="T49" s="2"/>
    </row>
    <row r="50" spans="1:21" ht="15" customHeight="1">
      <c r="A50" s="14" t="s">
        <v>28</v>
      </c>
      <c r="B50" s="32"/>
      <c r="C50" s="12"/>
      <c r="D50" s="16">
        <f>VLOOKUP($A50,[1]A6!$A$2:$P$68,D$1,FALSE)</f>
        <v>0</v>
      </c>
      <c r="E50" s="15">
        <f>VLOOKUP($A50,[1]A6!$A$2:$P$68,E$1,FALSE)</f>
        <v>0</v>
      </c>
      <c r="F50" s="16">
        <f>VLOOKUP($A50,[1]A6!$A$2:$P$68,F$1,FALSE)</f>
        <v>0</v>
      </c>
      <c r="G50" s="15">
        <f>VLOOKUP($A50,[1]A6!$A$2:$P$68,G$1,FALSE)</f>
        <v>0</v>
      </c>
      <c r="H50" s="16">
        <f>VLOOKUP($A50,[1]A6!$A$2:$P$68,H$1,FALSE)</f>
        <v>0</v>
      </c>
      <c r="I50" s="15">
        <f>VLOOKUP($A50,[1]A6!$A$2:$P$68,I$1,FALSE)</f>
        <v>0</v>
      </c>
      <c r="J50" s="16">
        <f>VLOOKUP($A50,[1]A6!$A$2:$P$68,J$1,FALSE)</f>
        <v>0</v>
      </c>
      <c r="K50" s="15">
        <f>VLOOKUP($A50,[1]A6!$A$2:$P$68,K$1,FALSE)</f>
        <v>0</v>
      </c>
      <c r="L50" s="16">
        <f>VLOOKUP($A50,[1]A6!$A$2:$P$68,L$1,FALSE)</f>
        <v>0</v>
      </c>
      <c r="M50" s="15">
        <f>VLOOKUP($A50,[1]A6!$A$2:$P$68,M$1,FALSE)</f>
        <v>0</v>
      </c>
      <c r="N50" s="16">
        <f>VLOOKUP($A50,[1]A6!$A$2:$P$68,N$1,FALSE)</f>
        <v>0</v>
      </c>
      <c r="O50" s="15">
        <f>VLOOKUP($A50,[1]A6!$A$2:$P$68,O$1,FALSE)</f>
        <v>0</v>
      </c>
      <c r="P50" s="16">
        <f>VLOOKUP($A50,[1]A6!$A$2:$P$68,P$1,FALSE)</f>
        <v>0</v>
      </c>
      <c r="Q50" s="15">
        <f>VLOOKUP($A50,[1]A6!$A$2:$P$68,Q$1,FALSE)</f>
        <v>0</v>
      </c>
      <c r="R50" s="9"/>
      <c r="S50" s="21"/>
      <c r="T50" s="2"/>
    </row>
    <row r="51" spans="1:21" ht="15.75" customHeight="1" thickBot="1">
      <c r="A51" s="14" t="s">
        <v>27</v>
      </c>
      <c r="B51" s="32"/>
      <c r="C51" s="12"/>
      <c r="D51" s="11" t="str">
        <f>VLOOKUP($A51,[1]A6!$A$2:$P$68,D$1,FALSE)</f>
        <v>2678 kJ, 640  kcal</v>
      </c>
      <c r="E51" s="10">
        <f>VLOOKUP($A51,[1]A6!$A$2:$P$68,E$1,FALSE)</f>
        <v>0</v>
      </c>
      <c r="F51" s="11" t="str">
        <f>VLOOKUP($A51,[1]A6!$A$2:$P$68,F$1,FALSE)</f>
        <v>2176 kJ / 520 kcal</v>
      </c>
      <c r="G51" s="10">
        <f>VLOOKUP($A51,[1]A6!$A$2:$P$68,G$1,FALSE)</f>
        <v>0</v>
      </c>
      <c r="H51" s="11" t="str">
        <f>VLOOKUP($A51,[1]A6!$A$2:$P$68,H$1,FALSE)</f>
        <v xml:space="preserve">2594 kJ / 620 kcal </v>
      </c>
      <c r="I51" s="10">
        <f>VLOOKUP($A51,[1]A6!$A$2:$P$68,I$1,FALSE)</f>
        <v>0</v>
      </c>
      <c r="J51" s="11" t="str">
        <f>VLOOKUP($A51,[1]A6!$A$2:$P$68,J$1,FALSE)</f>
        <v>2658 kJ / 635 kcal</v>
      </c>
      <c r="K51" s="10">
        <f>VLOOKUP($A51,[1]A6!$A$2:$P$68,K$1,FALSE)</f>
        <v>0</v>
      </c>
      <c r="L51" s="11" t="str">
        <f>VLOOKUP($A51,[1]A6!$A$2:$P$68,L$1,FALSE)</f>
        <v>2847 kJ, 680 kcal</v>
      </c>
      <c r="M51" s="10">
        <f>VLOOKUP($A51,[1]A6!$A$2:$P$68,M$1,FALSE)</f>
        <v>0</v>
      </c>
      <c r="N51" s="11" t="str">
        <f>VLOOKUP($A51,[1]A6!$A$2:$P$68,N$1,FALSE)</f>
        <v>2762kJ, 660 kcal</v>
      </c>
      <c r="O51" s="10">
        <f>VLOOKUP($A51,[1]A6!$A$2:$P$68,O$1,FALSE)</f>
        <v>0</v>
      </c>
      <c r="P51" s="11">
        <f>VLOOKUP($A51,[1]A6!$A$2:$P$68,P$1,FALSE)</f>
        <v>0</v>
      </c>
      <c r="Q51" s="10">
        <f>VLOOKUP($A51,[1]A6!$A$2:$P$68,Q$1,FALSE)</f>
        <v>0</v>
      </c>
      <c r="R51" s="9"/>
      <c r="S51" s="21"/>
      <c r="T51" s="2"/>
    </row>
    <row r="52" spans="1:21" ht="15.75" customHeight="1">
      <c r="A52" s="14"/>
      <c r="B52" s="13"/>
      <c r="C52" s="12"/>
      <c r="D52" s="29"/>
      <c r="E52" s="31"/>
      <c r="F52" s="29"/>
      <c r="G52" s="30"/>
      <c r="H52" s="29"/>
      <c r="I52" s="30"/>
      <c r="J52" s="29"/>
      <c r="K52" s="28"/>
      <c r="L52" s="29" t="s">
        <v>3</v>
      </c>
      <c r="M52" s="28"/>
      <c r="N52" s="29"/>
      <c r="O52" s="28"/>
      <c r="P52" s="29"/>
      <c r="Q52" s="28"/>
      <c r="R52" s="27"/>
      <c r="S52" s="21"/>
      <c r="T52" s="2"/>
    </row>
    <row r="53" spans="1:21" ht="12.6" hidden="1" customHeight="1">
      <c r="A53" s="14"/>
      <c r="B53" s="26"/>
      <c r="C53" s="25"/>
      <c r="D53" s="24"/>
      <c r="E53" s="23">
        <f>D52</f>
        <v>0</v>
      </c>
      <c r="F53" s="24"/>
      <c r="G53" s="23">
        <f>F52</f>
        <v>0</v>
      </c>
      <c r="H53" s="24"/>
      <c r="I53" s="23">
        <f>H52</f>
        <v>0</v>
      </c>
      <c r="J53" s="24"/>
      <c r="K53" s="23">
        <f>J52</f>
        <v>0</v>
      </c>
      <c r="L53" s="24"/>
      <c r="M53" s="23" t="str">
        <f>L52</f>
        <v>x</v>
      </c>
      <c r="N53" s="24"/>
      <c r="O53" s="23">
        <f>N52</f>
        <v>0</v>
      </c>
      <c r="P53" s="24"/>
      <c r="Q53" s="23">
        <f>P52</f>
        <v>0</v>
      </c>
      <c r="R53" s="22"/>
      <c r="S53" s="21"/>
      <c r="T53" s="2"/>
    </row>
    <row r="54" spans="1:21" ht="16.5" customHeight="1">
      <c r="A54" s="14" t="s">
        <v>26</v>
      </c>
      <c r="B54" s="20"/>
      <c r="C54" s="19"/>
      <c r="D54" s="57"/>
      <c r="E54" s="17"/>
      <c r="F54" s="57"/>
      <c r="G54" s="17"/>
      <c r="H54" s="57"/>
      <c r="I54" s="17"/>
      <c r="J54" s="57"/>
      <c r="K54" s="17"/>
      <c r="L54" s="57" t="s">
        <v>24</v>
      </c>
      <c r="M54" s="17"/>
      <c r="N54" s="57"/>
      <c r="O54" s="56"/>
      <c r="P54" s="57"/>
      <c r="Q54" s="56"/>
      <c r="R54" s="22"/>
      <c r="S54" s="8"/>
      <c r="T54" s="7"/>
      <c r="U54" s="6"/>
    </row>
    <row r="55" spans="1:21" ht="16.5" customHeight="1">
      <c r="A55" s="14" t="s">
        <v>22</v>
      </c>
      <c r="B55" s="13" t="s">
        <v>21</v>
      </c>
      <c r="C55" s="12"/>
      <c r="D55" s="55"/>
      <c r="E55" s="17"/>
      <c r="F55" s="55"/>
      <c r="G55" s="17"/>
      <c r="H55" s="55"/>
      <c r="I55" s="17"/>
      <c r="J55" s="55"/>
      <c r="K55" s="17"/>
      <c r="L55" s="55" t="s">
        <v>67</v>
      </c>
      <c r="M55" s="17"/>
      <c r="N55" s="55"/>
      <c r="O55" s="54"/>
      <c r="P55" s="55"/>
      <c r="Q55" s="54"/>
      <c r="R55" s="22"/>
      <c r="S55" s="8"/>
      <c r="T55" s="7"/>
      <c r="U55" s="6"/>
    </row>
    <row r="56" spans="1:21" ht="16.5" customHeight="1">
      <c r="A56" s="14" t="s">
        <v>17</v>
      </c>
      <c r="B56" s="13" t="s">
        <v>16</v>
      </c>
      <c r="C56" s="12"/>
      <c r="D56" s="55"/>
      <c r="E56" s="17"/>
      <c r="F56" s="55"/>
      <c r="G56" s="17"/>
      <c r="H56" s="55"/>
      <c r="I56" s="17"/>
      <c r="J56" s="55"/>
      <c r="K56" s="17"/>
      <c r="L56" s="55" t="s">
        <v>68</v>
      </c>
      <c r="M56" s="17"/>
      <c r="N56" s="55"/>
      <c r="O56" s="54"/>
      <c r="P56" s="55"/>
      <c r="Q56" s="54"/>
      <c r="R56" s="22"/>
      <c r="S56" s="8"/>
      <c r="T56" s="7"/>
      <c r="U56" s="6"/>
    </row>
    <row r="57" spans="1:21" ht="16.5" customHeight="1">
      <c r="A57" s="14" t="s">
        <v>15</v>
      </c>
      <c r="B57" s="13"/>
      <c r="C57" s="12"/>
      <c r="D57" s="55"/>
      <c r="E57" s="15"/>
      <c r="F57" s="55"/>
      <c r="G57" s="15"/>
      <c r="H57" s="55"/>
      <c r="I57" s="15"/>
      <c r="J57" s="55"/>
      <c r="K57" s="15"/>
      <c r="L57" s="55"/>
      <c r="M57" s="15"/>
      <c r="N57" s="55"/>
      <c r="O57" s="54"/>
      <c r="P57" s="55"/>
      <c r="Q57" s="54"/>
      <c r="R57" s="22"/>
      <c r="S57" s="8"/>
      <c r="T57" s="7"/>
      <c r="U57" s="6"/>
    </row>
    <row r="58" spans="1:21" ht="16.5" customHeight="1">
      <c r="A58" s="14" t="s">
        <v>14</v>
      </c>
      <c r="B58" s="13"/>
      <c r="C58" s="12"/>
      <c r="D58" s="53"/>
      <c r="E58" s="10"/>
      <c r="F58" s="53"/>
      <c r="G58" s="10"/>
      <c r="H58" s="53"/>
      <c r="I58" s="10"/>
      <c r="J58" s="53"/>
      <c r="K58" s="10"/>
      <c r="L58" s="53"/>
      <c r="M58" s="10"/>
      <c r="N58" s="53"/>
      <c r="O58" s="52"/>
      <c r="P58" s="53"/>
      <c r="Q58" s="52"/>
      <c r="R58" s="22"/>
      <c r="S58" s="8"/>
      <c r="T58" s="7"/>
      <c r="U58" s="6"/>
    </row>
    <row r="59" spans="1:21">
      <c r="R59" s="9"/>
      <c r="S59" s="21"/>
    </row>
    <row r="60" spans="1:21" s="9" customFormat="1" ht="22.9" customHeight="1" thickBot="1">
      <c r="A60" s="43"/>
      <c r="B60" s="51"/>
      <c r="C60" s="51"/>
      <c r="D60" s="50" t="s">
        <v>13</v>
      </c>
      <c r="E60" s="49"/>
      <c r="F60" s="48"/>
      <c r="G60" s="48"/>
      <c r="H60" s="48"/>
      <c r="I60" s="48"/>
      <c r="J60" s="47"/>
      <c r="K60" s="47"/>
      <c r="L60" s="46"/>
      <c r="M60" s="46"/>
      <c r="N60" s="45"/>
      <c r="O60" s="44"/>
      <c r="P60" s="44"/>
      <c r="Q60" s="44"/>
      <c r="S60" s="21"/>
    </row>
    <row r="61" spans="1:21" s="9" customFormat="1" ht="18.75" hidden="1" thickBot="1">
      <c r="A61" s="43"/>
      <c r="B61" s="38"/>
      <c r="C61" s="37"/>
      <c r="D61" s="40"/>
      <c r="E61" s="42"/>
      <c r="F61" s="40"/>
      <c r="G61" s="41"/>
      <c r="H61" s="40"/>
      <c r="I61" s="41"/>
      <c r="J61" s="40"/>
      <c r="K61" s="39"/>
      <c r="L61" s="40"/>
      <c r="M61" s="39"/>
      <c r="N61" s="29"/>
      <c r="O61" s="28"/>
      <c r="P61" s="29"/>
      <c r="Q61" s="28"/>
      <c r="R61" s="27"/>
      <c r="S61" s="21"/>
    </row>
    <row r="62" spans="1:21" ht="13.5" hidden="1" thickBot="1">
      <c r="B62" s="38"/>
      <c r="C62" s="37"/>
      <c r="D62" s="24"/>
      <c r="E62" s="23">
        <f>D61</f>
        <v>0</v>
      </c>
      <c r="F62" s="24"/>
      <c r="G62" s="23">
        <f>F61</f>
        <v>0</v>
      </c>
      <c r="H62" s="24"/>
      <c r="I62" s="23">
        <f>H61</f>
        <v>0</v>
      </c>
      <c r="J62" s="24"/>
      <c r="K62" s="23">
        <f>J61</f>
        <v>0</v>
      </c>
      <c r="L62" s="24"/>
      <c r="M62" s="23">
        <f>L61</f>
        <v>0</v>
      </c>
      <c r="N62" s="24"/>
      <c r="O62" s="23">
        <f>N61</f>
        <v>0</v>
      </c>
      <c r="P62" s="24"/>
      <c r="Q62" s="23">
        <f>P61</f>
        <v>0</v>
      </c>
    </row>
    <row r="63" spans="1:21" ht="16.5" hidden="1" customHeight="1">
      <c r="A63" s="14" t="s">
        <v>12</v>
      </c>
      <c r="B63" s="36"/>
      <c r="C63" s="19"/>
      <c r="D63" s="18" t="str">
        <f>VLOOKUP($A63,[1]A6!$A$2:$P$68,D$1,FALSE)</f>
        <v xml:space="preserve">Steirisches Wurzelfleisch </v>
      </c>
      <c r="E63" s="17" t="str">
        <f>VLOOKUP($A63,[1]A6!$A$2:$P$68,E$1,FALSE)</f>
        <v>A,L</v>
      </c>
      <c r="F63" s="18" t="str">
        <f>VLOOKUP($A63,[1]A6!$A$2:$P$68,F$1,FALSE)</f>
        <v>Putenragout</v>
      </c>
      <c r="G63" s="17">
        <f>VLOOKUP($A63,[1]A6!$A$2:$P$68,G$1,FALSE)</f>
        <v>0</v>
      </c>
      <c r="H63" s="18" t="str">
        <f>VLOOKUP($A63,[1]A6!$A$2:$P$68,H$1,FALSE)</f>
        <v>Schweinsbraten</v>
      </c>
      <c r="I63" s="17" t="str">
        <f>VLOOKUP($A63,[1]A6!$A$2:$P$68,I$1,FALSE)</f>
        <v>F</v>
      </c>
      <c r="J63" s="18" t="str">
        <f>VLOOKUP($A63,[1]A6!$A$2:$P$68,J$1,FALSE)</f>
        <v xml:space="preserve">Putenfilet im Saft </v>
      </c>
      <c r="K63" s="17" t="str">
        <f>VLOOKUP($A63,[1]A6!$A$2:$P$68,K$1,FALSE)</f>
        <v>L</v>
      </c>
      <c r="L63" s="18" t="str">
        <f>VLOOKUP($A63,[1]A6!$A$2:$P$68,L$1,FALSE)</f>
        <v>Gebratener Fisch</v>
      </c>
      <c r="M63" s="17" t="str">
        <f>VLOOKUP($A63,[1]A6!$A$2:$P$68,M$1,FALSE)</f>
        <v>AD</v>
      </c>
      <c r="N63" s="18" t="str">
        <f>VLOOKUP($A63,[1]A6!$A$2:$P$68,N$1,FALSE)</f>
        <v xml:space="preserve">Rindergeschnetzeltes </v>
      </c>
      <c r="O63" s="17">
        <f>VLOOKUP($A63,[1]A6!$A$2:$P$68,O$1,FALSE)</f>
        <v>0</v>
      </c>
      <c r="P63" s="18" t="str">
        <f>VLOOKUP($A63,[1]A6!$A$2:$P$68,P$1,FALSE)</f>
        <v xml:space="preserve">Pariser Schnitzel </v>
      </c>
      <c r="Q63" s="17" t="str">
        <f>VLOOKUP($A63,[1]A6!$A$2:$P$68,Q$1,FALSE)</f>
        <v>A,C,G</v>
      </c>
      <c r="R63" s="9"/>
      <c r="S63" s="21"/>
      <c r="T63" s="2"/>
    </row>
    <row r="64" spans="1:21" ht="16.5" hidden="1" customHeight="1">
      <c r="A64" s="14" t="s">
        <v>11</v>
      </c>
      <c r="B64" s="36" t="s">
        <v>10</v>
      </c>
      <c r="C64" s="19"/>
      <c r="D64" s="18" t="str">
        <f>VLOOKUP($A64,[1]A6!$A$2:$P$68,D$1,FALSE)</f>
        <v xml:space="preserve">mit Salzkartoffeln </v>
      </c>
      <c r="E64" s="17">
        <f>VLOOKUP($A64,[1]A6!$A$2:$P$68,E$1,FALSE)</f>
        <v>0</v>
      </c>
      <c r="F64" s="18" t="str">
        <f>VLOOKUP($A64,[1]A6!$A$2:$P$68,F$1,FALSE)</f>
        <v xml:space="preserve">in Kräutersauce </v>
      </c>
      <c r="G64" s="17" t="str">
        <f>VLOOKUP($A64,[1]A6!$A$2:$P$68,G$1,FALSE)</f>
        <v>A,G,L</v>
      </c>
      <c r="H64" s="18" t="str">
        <f>VLOOKUP($A64,[1]A6!$A$2:$P$68,H$1,FALSE)</f>
        <v>mit Sauerkraut</v>
      </c>
      <c r="I64" s="17" t="str">
        <f>VLOOKUP($A64,[1]A6!$A$2:$P$68,I$1,FALSE)</f>
        <v>O</v>
      </c>
      <c r="J64" s="18" t="str">
        <f>VLOOKUP($A64,[1]A6!$A$2:$P$68,J$1,FALSE)</f>
        <v xml:space="preserve">mit Butterreis </v>
      </c>
      <c r="K64" s="17" t="str">
        <f>VLOOKUP($A64,[1]A6!$A$2:$P$68,K$1,FALSE)</f>
        <v>A</v>
      </c>
      <c r="L64" s="18" t="str">
        <f>VLOOKUP($A64,[1]A6!$A$2:$P$68,L$1,FALSE)</f>
        <v>mit Gemüseebly</v>
      </c>
      <c r="M64" s="17" t="str">
        <f>VLOOKUP($A64,[1]A6!$A$2:$P$68,M$1,FALSE)</f>
        <v>AG</v>
      </c>
      <c r="N64" s="18" t="str">
        <f>VLOOKUP($A64,[1]A6!$A$2:$P$68,N$1,FALSE)</f>
        <v>"Stroganoff"</v>
      </c>
      <c r="O64" s="17">
        <f>VLOOKUP($A64,[1]A6!$A$2:$P$68,O$1,FALSE)</f>
        <v>0</v>
      </c>
      <c r="P64" s="18" t="str">
        <f>VLOOKUP($A64,[1]A6!$A$2:$P$68,P$1,FALSE)</f>
        <v>mit Petersilkartoffel</v>
      </c>
      <c r="Q64" s="17" t="str">
        <f>VLOOKUP($A64,[1]A6!$A$2:$P$68,Q$1,FALSE)</f>
        <v>L</v>
      </c>
      <c r="R64" s="9"/>
      <c r="S64" s="21"/>
      <c r="T64" s="2"/>
    </row>
    <row r="65" spans="1:21" ht="16.5" hidden="1" customHeight="1">
      <c r="A65" s="14" t="s">
        <v>9</v>
      </c>
      <c r="B65" s="36" t="s">
        <v>8</v>
      </c>
      <c r="C65" s="19"/>
      <c r="D65" s="18" t="str">
        <f>VLOOKUP($A65,[1]A6!$A$2:$P$68,D$1,FALSE)</f>
        <v>und Kren</v>
      </c>
      <c r="E65" s="17" t="str">
        <f>VLOOKUP($A65,[1]A6!$A$2:$P$68,E$1,FALSE)</f>
        <v>O</v>
      </c>
      <c r="F65" s="18" t="str">
        <f>VLOOKUP($A65,[1]A6!$A$2:$P$68,F$1,FALSE)</f>
        <v xml:space="preserve">mit Reis </v>
      </c>
      <c r="G65" s="17" t="str">
        <f>VLOOKUP($A65,[1]A6!$A$2:$P$68,G$1,FALSE)</f>
        <v>L</v>
      </c>
      <c r="H65" s="18" t="str">
        <f>VLOOKUP($A65,[1]A6!$A$2:$P$68,H$1,FALSE)</f>
        <v>und Knödel</v>
      </c>
      <c r="I65" s="17" t="str">
        <f>VLOOKUP($A65,[1]A6!$A$2:$P$68,I$1,FALSE)</f>
        <v>A,C;G</v>
      </c>
      <c r="J65" s="18" t="str">
        <f>VLOOKUP($A65,[1]A6!$A$2:$P$68,J$1,FALSE)</f>
        <v xml:space="preserve">und Salat </v>
      </c>
      <c r="K65" s="17">
        <f>VLOOKUP($A65,[1]A6!$A$2:$P$68,K$1,FALSE)</f>
        <v>0</v>
      </c>
      <c r="L65" s="18" t="str">
        <f>VLOOKUP($A65,[1]A6!$A$2:$P$68,L$1,FALSE)</f>
        <v>und Salat</v>
      </c>
      <c r="M65" s="17" t="str">
        <f>VLOOKUP($A65,[1]A6!$A$2:$P$68,M$1,FALSE)</f>
        <v>O</v>
      </c>
      <c r="N65" s="18" t="str">
        <f>VLOOKUP($A65,[1]A6!$A$2:$P$68,N$1,FALSE)</f>
        <v>mit Spiralen</v>
      </c>
      <c r="O65" s="17" t="str">
        <f>VLOOKUP($A65,[1]A6!$A$2:$P$68,O$1,FALSE)</f>
        <v>A</v>
      </c>
      <c r="P65" s="18" t="str">
        <f>VLOOKUP($A65,[1]A6!$A$2:$P$68,P$1,FALSE)</f>
        <v xml:space="preserve">und Blattsalat </v>
      </c>
      <c r="Q65" s="17" t="str">
        <f>VLOOKUP($A65,[1]A6!$A$2:$P$68,Q$1,FALSE)</f>
        <v>G</v>
      </c>
      <c r="R65" s="9"/>
      <c r="S65" s="21"/>
      <c r="T65" s="2"/>
    </row>
    <row r="66" spans="1:21" ht="16.5" hidden="1" customHeight="1">
      <c r="A66" s="14" t="s">
        <v>7</v>
      </c>
      <c r="B66" s="36"/>
      <c r="C66" s="19"/>
      <c r="D66" s="18">
        <f>VLOOKUP($A66,[1]A6!$A$2:$P$68,D$1,FALSE)</f>
        <v>0</v>
      </c>
      <c r="E66" s="17">
        <f>VLOOKUP($A66,[1]A6!$A$2:$P$68,E$1,FALSE)</f>
        <v>0</v>
      </c>
      <c r="F66" s="18" t="str">
        <f>VLOOKUP($A66,[1]A6!$A$2:$P$68,F$1,FALSE)</f>
        <v>und Salat</v>
      </c>
      <c r="G66" s="17" t="str">
        <f>VLOOKUP($A66,[1]A6!$A$2:$P$68,G$1,FALSE)</f>
        <v>G</v>
      </c>
      <c r="H66" s="18">
        <f>VLOOKUP($A66,[1]A6!$A$2:$P$68,H$1,FALSE)</f>
        <v>0</v>
      </c>
      <c r="I66" s="17">
        <f>VLOOKUP($A66,[1]A6!$A$2:$P$68,I$1,FALSE)</f>
        <v>0</v>
      </c>
      <c r="J66" s="18">
        <f>VLOOKUP($A66,[1]A6!$A$2:$P$68,J$1,FALSE)</f>
        <v>0</v>
      </c>
      <c r="K66" s="17">
        <f>VLOOKUP($A66,[1]A6!$A$2:$P$68,K$1,FALSE)</f>
        <v>0</v>
      </c>
      <c r="L66" s="18">
        <f>VLOOKUP($A66,[1]A6!$A$2:$P$68,L$1,FALSE)</f>
        <v>0</v>
      </c>
      <c r="M66" s="17">
        <f>VLOOKUP($A66,[1]A6!$A$2:$P$68,M$1,FALSE)</f>
        <v>0</v>
      </c>
      <c r="N66" s="18" t="str">
        <f>VLOOKUP($A66,[1]A6!$A$2:$P$68,N$1,FALSE)</f>
        <v xml:space="preserve">und Fisolensalat </v>
      </c>
      <c r="O66" s="17" t="str">
        <f>VLOOKUP($A66,[1]A6!$A$2:$P$68,O$1,FALSE)</f>
        <v>O</v>
      </c>
      <c r="P66" s="18">
        <f>VLOOKUP($A66,[1]A6!$A$2:$P$68,P$1,FALSE)</f>
        <v>0</v>
      </c>
      <c r="Q66" s="17">
        <f>VLOOKUP($A66,[1]A6!$A$2:$P$68,Q$1,FALSE)</f>
        <v>0</v>
      </c>
      <c r="R66" s="9"/>
      <c r="S66" s="21"/>
      <c r="T66" s="2"/>
    </row>
    <row r="67" spans="1:21" ht="15.75" hidden="1" customHeight="1">
      <c r="A67" s="14" t="s">
        <v>6</v>
      </c>
      <c r="B67" s="35"/>
      <c r="C67" s="12"/>
      <c r="D67" s="11" t="str">
        <f>VLOOKUP($A67,[1]A6!$A$2:$P$68,D$1,FALSE)</f>
        <v xml:space="preserve"> 2259 kJ / 540 kcal</v>
      </c>
      <c r="E67" s="10">
        <f>VLOOKUP($A67,[1]A6!$A$2:$P$68,E$1,FALSE)</f>
        <v>0</v>
      </c>
      <c r="F67" s="11" t="str">
        <f>VLOOKUP($A67,[1]A6!$A$2:$P$68,F$1,FALSE)</f>
        <v>3014 kJ/720 kcal</v>
      </c>
      <c r="G67" s="10">
        <f>VLOOKUP($A67,[1]A6!$A$2:$P$68,G$1,FALSE)</f>
        <v>0</v>
      </c>
      <c r="H67" s="11" t="str">
        <f>VLOOKUP($A67,[1]A6!$A$2:$P$68,H$1,FALSE)</f>
        <v>3088 kJ / 738 kcal</v>
      </c>
      <c r="I67" s="10">
        <f>VLOOKUP($A67,[1]A6!$A$2:$P$68,I$1,FALSE)</f>
        <v>0</v>
      </c>
      <c r="J67" s="11" t="str">
        <f>VLOOKUP($A67,[1]A6!$A$2:$P$68,J$1,FALSE)</f>
        <v>1932 kJ, 460 kcal</v>
      </c>
      <c r="K67" s="10">
        <f>VLOOKUP($A67,[1]A6!$A$2:$P$68,K$1,FALSE)</f>
        <v>0</v>
      </c>
      <c r="L67" s="11" t="str">
        <f>VLOOKUP($A67,[1]A6!$A$2:$P$68,L$1,FALSE)</f>
        <v>3559 kJ, 850 kcal</v>
      </c>
      <c r="M67" s="10">
        <f>VLOOKUP($A67,[1]A6!$A$2:$P$68,M$1,FALSE)</f>
        <v>0</v>
      </c>
      <c r="N67" s="11" t="str">
        <f>VLOOKUP($A67,[1]A6!$A$2:$P$68,N$1,FALSE)</f>
        <v>2889 kJ, 690 kcal</v>
      </c>
      <c r="O67" s="10">
        <f>VLOOKUP($A67,[1]A6!$A$2:$P$68,O$1,FALSE)</f>
        <v>0</v>
      </c>
      <c r="P67" s="11" t="str">
        <f>VLOOKUP($A67,[1]A6!$A$2:$P$68,P$1,FALSE)</f>
        <v>3391 kJ, 810 kcal</v>
      </c>
      <c r="Q67" s="10">
        <f>VLOOKUP($A67,[1]A6!$A$2:$P$68,Q$1,FALSE)</f>
        <v>0</v>
      </c>
      <c r="R67" s="9"/>
      <c r="S67" s="21"/>
      <c r="T67" s="2"/>
    </row>
    <row r="68" spans="1:21" ht="15.75" customHeight="1">
      <c r="A68" s="14"/>
      <c r="B68" s="32"/>
      <c r="C68" s="12"/>
      <c r="D68" s="29"/>
      <c r="E68" s="31"/>
      <c r="F68" s="29"/>
      <c r="G68" s="30"/>
      <c r="H68" s="29"/>
      <c r="I68" s="30"/>
      <c r="J68" s="29"/>
      <c r="K68" s="28"/>
      <c r="L68" s="29"/>
      <c r="M68" s="28"/>
      <c r="N68" s="29"/>
      <c r="O68" s="28"/>
      <c r="P68" s="29"/>
      <c r="Q68" s="28"/>
      <c r="R68" s="27"/>
      <c r="S68" s="21"/>
      <c r="T68" s="2"/>
    </row>
    <row r="69" spans="1:21" ht="12.6" hidden="1" customHeight="1">
      <c r="A69" s="14"/>
      <c r="B69" s="34"/>
      <c r="C69" s="25"/>
      <c r="D69" s="24"/>
      <c r="E69" s="23">
        <f>D68</f>
        <v>0</v>
      </c>
      <c r="F69" s="24"/>
      <c r="G69" s="23">
        <f>F68</f>
        <v>0</v>
      </c>
      <c r="H69" s="24"/>
      <c r="I69" s="23">
        <f>H68</f>
        <v>0</v>
      </c>
      <c r="J69" s="24"/>
      <c r="K69" s="23">
        <f>J68</f>
        <v>0</v>
      </c>
      <c r="L69" s="24"/>
      <c r="M69" s="23">
        <f>L68</f>
        <v>0</v>
      </c>
      <c r="N69" s="24"/>
      <c r="O69" s="23">
        <f>N68</f>
        <v>0</v>
      </c>
      <c r="P69" s="24"/>
      <c r="Q69" s="23">
        <f>P68</f>
        <v>0</v>
      </c>
      <c r="R69" s="22"/>
      <c r="S69" s="21"/>
      <c r="T69" s="2"/>
    </row>
    <row r="70" spans="1:21" ht="16.5" customHeight="1">
      <c r="A70" s="14" t="s">
        <v>5</v>
      </c>
      <c r="B70" s="33"/>
      <c r="C70" s="19"/>
      <c r="D70" s="18" t="str">
        <f>IFERROR(VLOOKUP($A70,[1]A6!$A$2:$P$68,D$1,FALSE),"")</f>
        <v>Obstmus</v>
      </c>
      <c r="E70" s="17">
        <f>IFERROR(VLOOKUP($A70,[1]A6!$A$2:$P$68,E$1,FALSE),"")</f>
        <v>0</v>
      </c>
      <c r="F70" s="18" t="str">
        <f>IFERROR(VLOOKUP($A70,[1]A6!$A$2:$P$68,F$1,FALSE),"")</f>
        <v>Naturjoghurt</v>
      </c>
      <c r="G70" s="17" t="str">
        <f>IFERROR(VLOOKUP($A70,[1]A6!$A$2:$P$68,G$1,FALSE),"")</f>
        <v>G</v>
      </c>
      <c r="H70" s="18" t="str">
        <f>IFERROR(VLOOKUP($A70,[1]A6!$A$2:$P$68,H$1,FALSE),"")</f>
        <v>Apfelkompott</v>
      </c>
      <c r="I70" s="17">
        <f>IFERROR(VLOOKUP($A70,[1]A6!$A$2:$P$68,I$1,FALSE),"")</f>
        <v>0</v>
      </c>
      <c r="J70" s="18" t="str">
        <f>IFERROR(VLOOKUP($A70,[1]A6!$A$2:$P$68,J$1,FALSE),"")</f>
        <v>Banane</v>
      </c>
      <c r="K70" s="17">
        <f>IFERROR(VLOOKUP($A70,[1]A6!$A$2:$P$68,K$1,FALSE),"")</f>
        <v>0</v>
      </c>
      <c r="L70" s="18" t="str">
        <f>IFERROR(VLOOKUP($A70,[1]A6!$A$2:$P$68,L$1,FALSE),"")</f>
        <v xml:space="preserve">Fruchtmus </v>
      </c>
      <c r="M70" s="17">
        <f>IFERROR(VLOOKUP($A70,[1]A6!$A$2:$P$68,M$1,FALSE),"")</f>
        <v>0</v>
      </c>
      <c r="N70" s="18" t="str">
        <f>VLOOKUP($A70,[1]A6!$A$2:$P$68,N$1,FALSE)</f>
        <v>Naturjoghurt mit Fruchtpüree</v>
      </c>
      <c r="O70" s="17" t="str">
        <f>VLOOKUP($A70,[1]A6!$A$2:$P$68,O$1,FALSE)</f>
        <v>G</v>
      </c>
      <c r="P70" s="18" t="str">
        <f>VLOOKUP($A70,[1]A6!$A$2:$P$68,P$1,FALSE)</f>
        <v>Obst</v>
      </c>
      <c r="Q70" s="17">
        <f>VLOOKUP($A70,[1]A6!$A$2:$P$68,Q$1,FALSE)</f>
        <v>0</v>
      </c>
      <c r="R70" s="9"/>
      <c r="S70" s="21"/>
      <c r="T70" s="2"/>
    </row>
    <row r="71" spans="1:21" ht="16.5" customHeight="1">
      <c r="A71" s="14"/>
      <c r="B71" s="32" t="s">
        <v>1</v>
      </c>
      <c r="C71" s="12"/>
      <c r="D71" s="18" t="str">
        <f>IFERROR(VLOOKUP($A71,[1]A6!$A$2:$P$68,D$1,FALSE),"")</f>
        <v/>
      </c>
      <c r="E71" s="17" t="str">
        <f>IFERROR(VLOOKUP($A71,[1]A6!$A$2:$P$68,E$1,FALSE),"")</f>
        <v/>
      </c>
      <c r="F71" s="18" t="str">
        <f>IFERROR(VLOOKUP($A71,[1]A6!$A$2:$P$68,F$1,FALSE),"")</f>
        <v/>
      </c>
      <c r="G71" s="17" t="str">
        <f>IFERROR(VLOOKUP($A71,[1]A6!$A$2:$P$68,G$1,FALSE),"")</f>
        <v/>
      </c>
      <c r="H71" s="18" t="str">
        <f>IFERROR(VLOOKUP($A71,[1]A6!$A$2:$P$68,H$1,FALSE),"")</f>
        <v/>
      </c>
      <c r="I71" s="17" t="str">
        <f>IFERROR(VLOOKUP($A71,[1]A6!$A$2:$P$68,I$1,FALSE),"")</f>
        <v/>
      </c>
      <c r="J71" s="18" t="str">
        <f>IFERROR(VLOOKUP($A71,[1]A6!$A$2:$P$68,J$1,FALSE),"")</f>
        <v/>
      </c>
      <c r="K71" s="17" t="str">
        <f>IFERROR(VLOOKUP($A71,[1]A6!$A$2:$P$68,K$1,FALSE),"")</f>
        <v/>
      </c>
      <c r="L71" s="18" t="str">
        <f>IFERROR(VLOOKUP($A71,[1]A6!$A$2:$P$68,L$1,FALSE),"")</f>
        <v/>
      </c>
      <c r="M71" s="17" t="str">
        <f>IFERROR(VLOOKUP($A71,[1]A6!$A$2:$P$68,M$1,FALSE),"")</f>
        <v/>
      </c>
      <c r="N71" s="18" t="e">
        <f>VLOOKUP($A71,[1]A6!$A$2:$P$68,N$1,FALSE)</f>
        <v>#N/A</v>
      </c>
      <c r="O71" s="17" t="e">
        <f>VLOOKUP($A71,[1]A6!$A$2:$P$68,O$1,FALSE)</f>
        <v>#N/A</v>
      </c>
      <c r="P71" s="18" t="e">
        <f>VLOOKUP($A71,[1]A6!$A$2:$P$68,P$1,FALSE)</f>
        <v>#N/A</v>
      </c>
      <c r="Q71" s="17" t="e">
        <f>VLOOKUP($A71,[1]A6!$A$2:$P$68,Q$1,FALSE)</f>
        <v>#N/A</v>
      </c>
      <c r="R71" s="9"/>
      <c r="S71" s="21"/>
      <c r="T71" s="2"/>
    </row>
    <row r="72" spans="1:21" ht="16.5" customHeight="1">
      <c r="A72" s="14"/>
      <c r="B72" s="32">
        <v>1</v>
      </c>
      <c r="C72" s="12"/>
      <c r="D72" s="18" t="str">
        <f>IFERROR(VLOOKUP($A72,[1]A6!$A$2:$P$68,D$1,FALSE),"")</f>
        <v/>
      </c>
      <c r="E72" s="17" t="str">
        <f>IFERROR(VLOOKUP($A72,[1]A6!$A$2:$P$68,E$1,FALSE),"")</f>
        <v/>
      </c>
      <c r="F72" s="18" t="str">
        <f>IFERROR(VLOOKUP($A72,[1]A6!$A$2:$P$68,F$1,FALSE),"")</f>
        <v/>
      </c>
      <c r="G72" s="17" t="str">
        <f>IFERROR(VLOOKUP($A72,[1]A6!$A$2:$P$68,G$1,FALSE),"")</f>
        <v/>
      </c>
      <c r="H72" s="18" t="str">
        <f>IFERROR(VLOOKUP($A72,[1]A6!$A$2:$P$68,H$1,FALSE),"")</f>
        <v/>
      </c>
      <c r="I72" s="17" t="str">
        <f>IFERROR(VLOOKUP($A72,[1]A6!$A$2:$P$68,I$1,FALSE),"")</f>
        <v/>
      </c>
      <c r="J72" s="18" t="str">
        <f>IFERROR(VLOOKUP($A72,[1]A6!$A$2:$P$68,J$1,FALSE),"")</f>
        <v/>
      </c>
      <c r="K72" s="17" t="str">
        <f>IFERROR(VLOOKUP($A72,[1]A6!$A$2:$P$68,K$1,FALSE),"")</f>
        <v/>
      </c>
      <c r="L72" s="18" t="str">
        <f>IFERROR(VLOOKUP($A72,[1]A6!$A$2:$P$68,L$1,FALSE),"")</f>
        <v/>
      </c>
      <c r="M72" s="17" t="str">
        <f>IFERROR(VLOOKUP($A72,[1]A6!$A$2:$P$68,M$1,FALSE),"")</f>
        <v/>
      </c>
      <c r="N72" s="18" t="e">
        <f>VLOOKUP($A72,[1]A6!$A$2:$P$68,N$1,FALSE)</f>
        <v>#N/A</v>
      </c>
      <c r="O72" s="17" t="e">
        <f>VLOOKUP($A72,[1]A6!$A$2:$P$68,O$1,FALSE)</f>
        <v>#N/A</v>
      </c>
      <c r="P72" s="18" t="e">
        <f>VLOOKUP($A72,[1]A6!$A$2:$P$68,P$1,FALSE)</f>
        <v>#N/A</v>
      </c>
      <c r="Q72" s="17" t="e">
        <f>VLOOKUP($A72,[1]A6!$A$2:$P$68,Q$1,FALSE)</f>
        <v>#N/A</v>
      </c>
      <c r="R72" s="9"/>
      <c r="S72" s="21"/>
      <c r="T72" s="2"/>
    </row>
    <row r="73" spans="1:21" ht="15" customHeight="1">
      <c r="A73" s="14"/>
      <c r="B73" s="32"/>
      <c r="C73" s="12"/>
      <c r="D73" s="18" t="str">
        <f>IFERROR(VLOOKUP($A73,[1]A6!$A$2:$P$68,D$1,FALSE),"")</f>
        <v/>
      </c>
      <c r="E73" s="17" t="str">
        <f>IFERROR(VLOOKUP($A73,[1]A6!$A$2:$P$68,E$1,FALSE),"")</f>
        <v/>
      </c>
      <c r="F73" s="18" t="str">
        <f>IFERROR(VLOOKUP($A73,[1]A6!$A$2:$P$68,F$1,FALSE),"")</f>
        <v/>
      </c>
      <c r="G73" s="17" t="str">
        <f>IFERROR(VLOOKUP($A73,[1]A6!$A$2:$P$68,G$1,FALSE),"")</f>
        <v/>
      </c>
      <c r="H73" s="18" t="str">
        <f>IFERROR(VLOOKUP($A73,[1]A6!$A$2:$P$68,H$1,FALSE),"")</f>
        <v/>
      </c>
      <c r="I73" s="17" t="str">
        <f>IFERROR(VLOOKUP($A73,[1]A6!$A$2:$P$68,I$1,FALSE),"")</f>
        <v/>
      </c>
      <c r="J73" s="18" t="str">
        <f>IFERROR(VLOOKUP($A73,[1]A6!$A$2:$P$68,J$1,FALSE),"")</f>
        <v/>
      </c>
      <c r="K73" s="17" t="str">
        <f>IFERROR(VLOOKUP($A73,[1]A6!$A$2:$P$68,K$1,FALSE),"")</f>
        <v/>
      </c>
      <c r="L73" s="18" t="str">
        <f>IFERROR(VLOOKUP($A73,[1]A6!$A$2:$P$68,L$1,FALSE),"")</f>
        <v/>
      </c>
      <c r="M73" s="17" t="str">
        <f>IFERROR(VLOOKUP($A73,[1]A6!$A$2:$P$68,M$1,FALSE),"")</f>
        <v/>
      </c>
      <c r="N73" s="16" t="e">
        <f>VLOOKUP($A73,[1]A6!$A$2:$P$68,N$1,FALSE)</f>
        <v>#N/A</v>
      </c>
      <c r="O73" s="15" t="e">
        <f>VLOOKUP($A73,[1]A6!$A$2:$P$68,O$1,FALSE)</f>
        <v>#N/A</v>
      </c>
      <c r="P73" s="16" t="e">
        <f>VLOOKUP($A73,[1]A6!$A$2:$P$68,P$1,FALSE)</f>
        <v>#N/A</v>
      </c>
      <c r="Q73" s="15" t="e">
        <f>VLOOKUP($A73,[1]A6!$A$2:$P$68,Q$1,FALSE)</f>
        <v>#N/A</v>
      </c>
      <c r="R73" s="9"/>
      <c r="S73" s="21"/>
      <c r="T73" s="2"/>
    </row>
    <row r="74" spans="1:21" ht="15.75" customHeight="1" thickBot="1">
      <c r="A74" s="14" t="s">
        <v>4</v>
      </c>
      <c r="B74" s="32"/>
      <c r="C74" s="12"/>
      <c r="D74" s="11" t="str">
        <f>VLOOKUP($A74,[1]A6!$A$2:$P$68,D$1,FALSE)</f>
        <v>422 kJ, 101 kcal</v>
      </c>
      <c r="E74" s="10">
        <f>VLOOKUP($A74,[1]A6!$A$2:$P$68,E$1,FALSE)</f>
        <v>0</v>
      </c>
      <c r="F74" s="11" t="str">
        <f>VLOOKUP($A74,[1]A6!$A$2:$P$68,F$1,FALSE)</f>
        <v xml:space="preserve">           628 kJ, 150 kcal</v>
      </c>
      <c r="G74" s="10">
        <f>VLOOKUP($A74,[1]A6!$A$2:$P$68,G$1,FALSE)</f>
        <v>0</v>
      </c>
      <c r="H74" s="11" t="str">
        <f>VLOOKUP($A74,[1]A6!$A$2:$P$68,H$1,FALSE)</f>
        <v>418 kJ, 100 kcal</v>
      </c>
      <c r="I74" s="10">
        <f>VLOOKUP($A74,[1]A6!$A$2:$P$68,I$1,FALSE)</f>
        <v>0</v>
      </c>
      <c r="J74" s="11" t="str">
        <f>VLOOKUP($A74,[1]A6!$A$2:$P$68,J$1,FALSE)</f>
        <v>335 kJ, 80 kcal</v>
      </c>
      <c r="K74" s="10">
        <f>VLOOKUP($A74,[1]A6!$A$2:$P$68,K$1,FALSE)</f>
        <v>0</v>
      </c>
      <c r="L74" s="11" t="str">
        <f>VLOOKUP($A74,[1]A6!$A$2:$P$68,L$1,FALSE)</f>
        <v>418 kJ, 100 kcal</v>
      </c>
      <c r="M74" s="10">
        <f>VLOOKUP($A74,[1]A6!$A$2:$P$68,M$1,FALSE)</f>
        <v>0</v>
      </c>
      <c r="N74" s="11" t="str">
        <f>VLOOKUP($A74,[1]A6!$A$2:$P$68,N$1,FALSE)</f>
        <v xml:space="preserve"> 628kJ, 150 kcal</v>
      </c>
      <c r="O74" s="10">
        <f>VLOOKUP($A74,[1]A6!$A$2:$P$68,O$1,FALSE)</f>
        <v>0</v>
      </c>
      <c r="P74" s="11" t="str">
        <f>VLOOKUP($A74,[1]A6!$A$2:$P$68,P$1,FALSE)</f>
        <v>335 kJ, 80 kcal</v>
      </c>
      <c r="Q74" s="10">
        <f>VLOOKUP($A74,[1]A6!$A$2:$P$68,Q$1,FALSE)</f>
        <v>0</v>
      </c>
      <c r="R74" s="9"/>
      <c r="S74" s="21"/>
      <c r="T74" s="2"/>
    </row>
    <row r="75" spans="1:21" ht="15.75" customHeight="1">
      <c r="A75" s="14"/>
      <c r="B75" s="13"/>
      <c r="C75" s="12"/>
      <c r="D75" s="29"/>
      <c r="E75" s="31"/>
      <c r="F75" s="29"/>
      <c r="G75" s="30"/>
      <c r="H75" s="29"/>
      <c r="I75" s="30"/>
      <c r="J75" s="29"/>
      <c r="K75" s="28"/>
      <c r="L75" s="29" t="s">
        <v>3</v>
      </c>
      <c r="M75" s="28"/>
      <c r="N75" s="29"/>
      <c r="O75" s="28"/>
      <c r="P75" s="29"/>
      <c r="Q75" s="28"/>
      <c r="R75" s="27"/>
      <c r="S75" s="21"/>
      <c r="T75" s="2"/>
    </row>
    <row r="76" spans="1:21" ht="12.6" hidden="1" customHeight="1">
      <c r="A76" s="14"/>
      <c r="B76" s="26"/>
      <c r="C76" s="25"/>
      <c r="D76" s="24"/>
      <c r="E76" s="23">
        <f>D75</f>
        <v>0</v>
      </c>
      <c r="F76" s="24"/>
      <c r="G76" s="23">
        <f>F75</f>
        <v>0</v>
      </c>
      <c r="H76" s="24"/>
      <c r="I76" s="23">
        <f>H75</f>
        <v>0</v>
      </c>
      <c r="J76" s="24"/>
      <c r="K76" s="23">
        <f>J75</f>
        <v>0</v>
      </c>
      <c r="L76" s="24"/>
      <c r="M76" s="23" t="str">
        <f>L75</f>
        <v>x</v>
      </c>
      <c r="N76" s="24"/>
      <c r="O76" s="23">
        <f>N75</f>
        <v>0</v>
      </c>
      <c r="P76" s="24"/>
      <c r="Q76" s="23">
        <f>P75</f>
        <v>0</v>
      </c>
      <c r="R76" s="22"/>
      <c r="S76" s="21"/>
      <c r="T76" s="2"/>
    </row>
    <row r="77" spans="1:21" ht="16.5" customHeight="1">
      <c r="A77" s="14" t="s">
        <v>2</v>
      </c>
      <c r="B77" s="20"/>
      <c r="C77" s="19"/>
      <c r="D77" s="18" t="str">
        <f>IFERROR(VLOOKUP($A77,[1]A6!$A$2:$P$68,D$1,FALSE),"")</f>
        <v>Fruchtschnitte</v>
      </c>
      <c r="E77" s="17" t="str">
        <f>IFERROR(VLOOKUP($A77,[1]A6!$A$2:$P$68,E$1,FALSE),"")</f>
        <v>A,C</v>
      </c>
      <c r="F77" s="18" t="str">
        <f>IFERROR(VLOOKUP($A77,[1]A6!$A$2:$P$68,F$1,FALSE),"")</f>
        <v>Striezel</v>
      </c>
      <c r="G77" s="17" t="str">
        <f>IFERROR(VLOOKUP($A77,[1]A6!$A$2:$P$68,G$1,FALSE),"")</f>
        <v>A,C,G,F</v>
      </c>
      <c r="H77" s="18" t="str">
        <f>IFERROR(VLOOKUP($A77,[1]A6!$A$2:$P$68,H$1,FALSE),"")</f>
        <v>Becherkuchen</v>
      </c>
      <c r="I77" s="17" t="str">
        <f>IFERROR(VLOOKUP($A77,[1]A6!$A$2:$P$68,I$1,FALSE),"")</f>
        <v>A,C,G,F</v>
      </c>
      <c r="J77" s="18" t="str">
        <f>IFERROR(VLOOKUP($A77,[1]A6!$A$2:$P$68,J$1,FALSE),"")</f>
        <v>Schokokuchen</v>
      </c>
      <c r="K77" s="17" t="str">
        <f>IFERROR(VLOOKUP($A77,[1]A6!$A$2:$P$68,K$1,FALSE),"")</f>
        <v>ACGF</v>
      </c>
      <c r="L77" s="18" t="str">
        <f>IFERROR(VLOOKUP($A77,[1]A6!$A$2:$P$68,L$1,FALSE),"")</f>
        <v>Karottenkuchen</v>
      </c>
      <c r="M77" s="17" t="str">
        <f>IFERROR(VLOOKUP($A77,[1]A6!$A$2:$P$68,M$1,FALSE),"")</f>
        <v>ACGF</v>
      </c>
      <c r="N77" s="18" t="str">
        <f>VLOOKUP($A77,[1]A6!$A$2:$P$68,N$1,FALSE)</f>
        <v>Zitronenkuchen</v>
      </c>
      <c r="O77" s="17" t="str">
        <f>VLOOKUP($A77,[1]A6!$A$2:$P$68,O$1,FALSE)</f>
        <v>A,C,G</v>
      </c>
      <c r="P77" s="18" t="str">
        <f>VLOOKUP($A77,[1]A6!$A$2:$P$68,P$1,FALSE)</f>
        <v>Linzerschnitte</v>
      </c>
      <c r="Q77" s="17" t="str">
        <f>VLOOKUP($A77,[1]A6!$A$2:$P$68,Q$1,FALSE)</f>
        <v>A,C,G</v>
      </c>
      <c r="R77" s="9"/>
      <c r="S77" s="8"/>
      <c r="T77" s="7"/>
      <c r="U77" s="6"/>
    </row>
    <row r="78" spans="1:21" ht="16.5" customHeight="1">
      <c r="A78" s="14"/>
      <c r="B78" s="13" t="s">
        <v>1</v>
      </c>
      <c r="C78" s="12"/>
      <c r="D78" s="18" t="str">
        <f>IFERROR(VLOOKUP($A78,[1]A6!$A$2:$P$68,D$1,FALSE),"")</f>
        <v/>
      </c>
      <c r="E78" s="17" t="str">
        <f>IFERROR(VLOOKUP($A78,[1]A6!$A$2:$P$68,E$1,FALSE),"")</f>
        <v/>
      </c>
      <c r="F78" s="18" t="str">
        <f>IFERROR(VLOOKUP($A78,[1]A6!$A$2:$P$68,F$1,FALSE),"")</f>
        <v/>
      </c>
      <c r="G78" s="17" t="str">
        <f>IFERROR(VLOOKUP($A78,[1]A6!$A$2:$P$68,G$1,FALSE),"")</f>
        <v/>
      </c>
      <c r="H78" s="18" t="str">
        <f>IFERROR(VLOOKUP($A78,[1]A6!$A$2:$P$68,H$1,FALSE),"")</f>
        <v/>
      </c>
      <c r="I78" s="17" t="str">
        <f>IFERROR(VLOOKUP($A78,[1]A6!$A$2:$P$68,I$1,FALSE),"")</f>
        <v/>
      </c>
      <c r="J78" s="18" t="str">
        <f>IFERROR(VLOOKUP($A78,[1]A6!$A$2:$P$68,J$1,FALSE),"")</f>
        <v/>
      </c>
      <c r="K78" s="17" t="str">
        <f>IFERROR(VLOOKUP($A78,[1]A6!$A$2:$P$68,K$1,FALSE),"")</f>
        <v/>
      </c>
      <c r="L78" s="18" t="str">
        <f>IFERROR(VLOOKUP($A78,[1]A6!$A$2:$P$68,L$1,FALSE),"")</f>
        <v/>
      </c>
      <c r="M78" s="17" t="str">
        <f>IFERROR(VLOOKUP($A78,[1]A6!$A$2:$P$68,M$1,FALSE),"")</f>
        <v/>
      </c>
      <c r="N78" s="18" t="e">
        <f>VLOOKUP($A78,[1]A6!$A$2:$P$68,N$1,FALSE)</f>
        <v>#N/A</v>
      </c>
      <c r="O78" s="17" t="e">
        <f>VLOOKUP($A78,[1]A6!$A$2:$P$68,O$1,FALSE)</f>
        <v>#N/A</v>
      </c>
      <c r="P78" s="18" t="e">
        <f>VLOOKUP($A78,[1]A6!$A$2:$P$68,P$1,FALSE)</f>
        <v>#N/A</v>
      </c>
      <c r="Q78" s="17" t="e">
        <f>VLOOKUP($A78,[1]A6!$A$2:$P$68,Q$1,FALSE)</f>
        <v>#N/A</v>
      </c>
      <c r="R78" s="9"/>
      <c r="S78" s="8"/>
      <c r="T78" s="7"/>
      <c r="U78" s="6"/>
    </row>
    <row r="79" spans="1:21" ht="16.5" customHeight="1">
      <c r="A79" s="14"/>
      <c r="B79" s="13">
        <v>2</v>
      </c>
      <c r="C79" s="12"/>
      <c r="D79" s="18" t="str">
        <f>IFERROR(VLOOKUP($A79,[1]A6!$A$2:$P$68,D$1,FALSE),"")</f>
        <v/>
      </c>
      <c r="E79" s="17" t="str">
        <f>IFERROR(VLOOKUP($A79,[1]A6!$A$2:$P$68,E$1,FALSE),"")</f>
        <v/>
      </c>
      <c r="F79" s="18" t="str">
        <f>IFERROR(VLOOKUP($A79,[1]A6!$A$2:$P$68,F$1,FALSE),"")</f>
        <v/>
      </c>
      <c r="G79" s="17" t="str">
        <f>IFERROR(VLOOKUP($A79,[1]A6!$A$2:$P$68,G$1,FALSE),"")</f>
        <v/>
      </c>
      <c r="H79" s="18" t="str">
        <f>IFERROR(VLOOKUP($A79,[1]A6!$A$2:$P$68,H$1,FALSE),"")</f>
        <v/>
      </c>
      <c r="I79" s="17" t="str">
        <f>IFERROR(VLOOKUP($A79,[1]A6!$A$2:$P$68,I$1,FALSE),"")</f>
        <v/>
      </c>
      <c r="J79" s="18" t="str">
        <f>IFERROR(VLOOKUP($A79,[1]A6!$A$2:$P$68,J$1,FALSE),"")</f>
        <v/>
      </c>
      <c r="K79" s="17" t="str">
        <f>IFERROR(VLOOKUP($A79,[1]A6!$A$2:$P$68,K$1,FALSE),"")</f>
        <v/>
      </c>
      <c r="L79" s="18" t="str">
        <f>IFERROR(VLOOKUP($A79,[1]A6!$A$2:$P$68,L$1,FALSE),"")</f>
        <v/>
      </c>
      <c r="M79" s="17" t="str">
        <f>IFERROR(VLOOKUP($A79,[1]A6!$A$2:$P$68,M$1,FALSE),"")</f>
        <v/>
      </c>
      <c r="N79" s="18" t="e">
        <f>VLOOKUP($A79,[1]A6!$A$2:$P$68,N$1,FALSE)</f>
        <v>#N/A</v>
      </c>
      <c r="O79" s="17" t="e">
        <f>VLOOKUP($A79,[1]A6!$A$2:$P$68,O$1,FALSE)</f>
        <v>#N/A</v>
      </c>
      <c r="P79" s="18" t="e">
        <f>VLOOKUP($A79,[1]A6!$A$2:$P$68,P$1,FALSE)</f>
        <v>#N/A</v>
      </c>
      <c r="Q79" s="17" t="e">
        <f>VLOOKUP($A79,[1]A6!$A$2:$P$68,Q$1,FALSE)</f>
        <v>#N/A</v>
      </c>
      <c r="R79" s="9"/>
      <c r="S79" s="8"/>
      <c r="T79" s="7"/>
      <c r="U79" s="6"/>
    </row>
    <row r="80" spans="1:21" ht="16.5" customHeight="1">
      <c r="A80" s="14"/>
      <c r="B80" s="13"/>
      <c r="C80" s="12"/>
      <c r="D80" s="18" t="str">
        <f>IFERROR(VLOOKUP($A80,[1]A6!$A$2:$P$68,D$1,FALSE),"")</f>
        <v/>
      </c>
      <c r="E80" s="17" t="str">
        <f>IFERROR(VLOOKUP($A80,[1]A6!$A$2:$P$68,E$1,FALSE),"")</f>
        <v/>
      </c>
      <c r="F80" s="18" t="str">
        <f>IFERROR(VLOOKUP($A80,[1]A6!$A$2:$P$68,F$1,FALSE),"")</f>
        <v/>
      </c>
      <c r="G80" s="17" t="str">
        <f>IFERROR(VLOOKUP($A80,[1]A6!$A$2:$P$68,G$1,FALSE),"")</f>
        <v/>
      </c>
      <c r="H80" s="18" t="str">
        <f>IFERROR(VLOOKUP($A80,[1]A6!$A$2:$P$68,H$1,FALSE),"")</f>
        <v/>
      </c>
      <c r="I80" s="17" t="str">
        <f>IFERROR(VLOOKUP($A80,[1]A6!$A$2:$P$68,I$1,FALSE),"")</f>
        <v/>
      </c>
      <c r="J80" s="18" t="str">
        <f>IFERROR(VLOOKUP($A80,[1]A6!$A$2:$P$68,J$1,FALSE),"")</f>
        <v/>
      </c>
      <c r="K80" s="17" t="str">
        <f>IFERROR(VLOOKUP($A80,[1]A6!$A$2:$P$68,K$1,FALSE),"")</f>
        <v/>
      </c>
      <c r="L80" s="18" t="str">
        <f>IFERROR(VLOOKUP($A80,[1]A6!$A$2:$P$68,L$1,FALSE),"")</f>
        <v/>
      </c>
      <c r="M80" s="17" t="str">
        <f>IFERROR(VLOOKUP($A80,[1]A6!$A$2:$P$68,M$1,FALSE),"")</f>
        <v/>
      </c>
      <c r="N80" s="16" t="e">
        <f>VLOOKUP($A80,[1]A6!$A$2:$P$68,N$1,FALSE)</f>
        <v>#N/A</v>
      </c>
      <c r="O80" s="15" t="e">
        <f>VLOOKUP($A80,[1]A6!$A$2:$P$68,O$1,FALSE)</f>
        <v>#N/A</v>
      </c>
      <c r="P80" s="16" t="e">
        <f>VLOOKUP($A80,[1]A6!$A$2:$P$68,P$1,FALSE)</f>
        <v>#N/A</v>
      </c>
      <c r="Q80" s="15" t="e">
        <f>VLOOKUP($A80,[1]A6!$A$2:$P$68,Q$1,FALSE)</f>
        <v>#N/A</v>
      </c>
      <c r="R80" s="9"/>
      <c r="S80" s="8"/>
      <c r="T80" s="7"/>
      <c r="U80" s="6"/>
    </row>
    <row r="81" spans="1:21" ht="16.5" customHeight="1">
      <c r="A81" s="14" t="s">
        <v>0</v>
      </c>
      <c r="B81" s="13"/>
      <c r="C81" s="12"/>
      <c r="D81" s="11" t="str">
        <f>VLOOKUP($A81,[1]A6!$A$2:$P$68,D$1,FALSE)</f>
        <v>1170 Kj, 280 kcal</v>
      </c>
      <c r="E81" s="10">
        <f>VLOOKUP($A81,[1]A6!$A$2:$P$68,E$1,FALSE)</f>
        <v>0</v>
      </c>
      <c r="F81" s="11" t="str">
        <f>VLOOKUP($A81,[1]A6!$A$2:$P$68,F$1,FALSE)</f>
        <v xml:space="preserve">920 kJ / 220 kcal </v>
      </c>
      <c r="G81" s="10">
        <f>VLOOKUP($A81,[1]A6!$A$2:$P$68,G$1,FALSE)</f>
        <v>0</v>
      </c>
      <c r="H81" s="11" t="str">
        <f>VLOOKUP($A81,[1]A6!$A$2:$P$68,H$1,FALSE)</f>
        <v>1380 kJ, 330 kcal</v>
      </c>
      <c r="I81" s="10">
        <f>VLOOKUP($A81,[1]A6!$A$2:$P$68,I$1,FALSE)</f>
        <v>0</v>
      </c>
      <c r="J81" s="11" t="str">
        <f>VLOOKUP($A81,[1]A6!$A$2:$P$68,J$1,FALSE)</f>
        <v>1505 KJ, 360 kcal</v>
      </c>
      <c r="K81" s="10">
        <f>VLOOKUP($A81,[1]A6!$A$2:$P$68,K$1,FALSE)</f>
        <v>0</v>
      </c>
      <c r="L81" s="11" t="str">
        <f>VLOOKUP($A81,[1]A6!$A$2:$P$68,L$1,FALSE)</f>
        <v>1338 KJ, 320 kcal</v>
      </c>
      <c r="M81" s="10">
        <f>VLOOKUP($A81,[1]A6!$A$2:$P$68,M$1,FALSE)</f>
        <v>0</v>
      </c>
      <c r="N81" s="11" t="str">
        <f>VLOOKUP($A81,[1]A6!$A$2:$P$68,N$1,FALSE)</f>
        <v>1389 kJ / 332 kcal</v>
      </c>
      <c r="O81" s="10">
        <f>VLOOKUP($A81,[1]A6!$A$2:$P$68,O$1,FALSE)</f>
        <v>0</v>
      </c>
      <c r="P81" s="11" t="str">
        <f>VLOOKUP($A81,[1]A6!$A$2:$P$68,P$1,FALSE)</f>
        <v>1004kJ / 240 kcal</v>
      </c>
      <c r="Q81" s="10">
        <f>VLOOKUP($A81,[1]A6!$A$2:$P$68,Q$1,FALSE)</f>
        <v>0</v>
      </c>
      <c r="R81" s="9"/>
      <c r="S81" s="8"/>
      <c r="T81" s="7"/>
      <c r="U81" s="6"/>
    </row>
  </sheetData>
  <sheetProtection sheet="1" formatCells="0" selectLockedCells="1"/>
  <mergeCells count="8">
    <mergeCell ref="N4:N6"/>
    <mergeCell ref="O4:O6"/>
    <mergeCell ref="Q4:Q6"/>
    <mergeCell ref="E6:F6"/>
    <mergeCell ref="B23:F23"/>
    <mergeCell ref="B13:B16"/>
    <mergeCell ref="B9:B10"/>
    <mergeCell ref="B20:B21"/>
  </mergeCells>
  <conditionalFormatting sqref="P31 N31 L31 J31 H31 F31">
    <cfRule type="cellIs" dxfId="13" priority="14" operator="equal">
      <formula>"x"</formula>
    </cfRule>
  </conditionalFormatting>
  <conditionalFormatting sqref="P52 N52 L52 J52 H52 F52">
    <cfRule type="cellIs" dxfId="12" priority="8" operator="equal">
      <formula>"x"</formula>
    </cfRule>
  </conditionalFormatting>
  <conditionalFormatting sqref="D38">
    <cfRule type="cellIs" dxfId="11" priority="13" operator="equal">
      <formula>"x"</formula>
    </cfRule>
  </conditionalFormatting>
  <conditionalFormatting sqref="P38 N38 L38 J38 H38 F38">
    <cfRule type="cellIs" dxfId="10" priority="12" operator="equal">
      <formula>"x"</formula>
    </cfRule>
  </conditionalFormatting>
  <conditionalFormatting sqref="D45">
    <cfRule type="cellIs" dxfId="9" priority="11" operator="equal">
      <formula>"x"</formula>
    </cfRule>
  </conditionalFormatting>
  <conditionalFormatting sqref="P45 N45 L45 J45 H45 F45">
    <cfRule type="cellIs" dxfId="8" priority="10" operator="equal">
      <formula>"x"</formula>
    </cfRule>
  </conditionalFormatting>
  <conditionalFormatting sqref="D52">
    <cfRule type="cellIs" dxfId="7" priority="9" operator="equal">
      <formula>"x"</formula>
    </cfRule>
  </conditionalFormatting>
  <conditionalFormatting sqref="D61">
    <cfRule type="cellIs" dxfId="6" priority="7" operator="equal">
      <formula>"x"</formula>
    </cfRule>
  </conditionalFormatting>
  <conditionalFormatting sqref="P61 N61 L61 J61 H61 F61">
    <cfRule type="cellIs" dxfId="5" priority="6" operator="equal">
      <formula>"x"</formula>
    </cfRule>
  </conditionalFormatting>
  <conditionalFormatting sqref="P68 N68 L68 J68 H68 F68">
    <cfRule type="cellIs" dxfId="4" priority="5" operator="equal">
      <formula>"x"</formula>
    </cfRule>
  </conditionalFormatting>
  <conditionalFormatting sqref="D75">
    <cfRule type="cellIs" dxfId="3" priority="4" operator="equal">
      <formula>"x"</formula>
    </cfRule>
  </conditionalFormatting>
  <conditionalFormatting sqref="P75 N75 L75 J75 H75 F75">
    <cfRule type="cellIs" dxfId="2" priority="3" operator="equal">
      <formula>"x"</formula>
    </cfRule>
  </conditionalFormatting>
  <conditionalFormatting sqref="D31">
    <cfRule type="cellIs" dxfId="1" priority="2" operator="equal">
      <formula>"x"</formula>
    </cfRule>
  </conditionalFormatting>
  <conditionalFormatting sqref="D68">
    <cfRule type="cellIs" dxfId="0" priority="1" operator="equal">
      <formula>"x"</formula>
    </cfRule>
  </conditionalFormatting>
  <printOptions horizontalCentered="1"/>
  <pageMargins left="0" right="0" top="0.39370078740157483" bottom="0.39370078740157483" header="3.937007874015748E-2" footer="3.937007874015748E-2"/>
  <pageSetup paperSize="9" scale="84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Ki-1</vt:lpstr>
      <vt:lpstr>Ki-2</vt:lpstr>
      <vt:lpstr>Ki-3</vt:lpstr>
      <vt:lpstr>Ki-4</vt:lpstr>
      <vt:lpstr>Ki-5</vt:lpstr>
      <vt:lpstr>Ki-6</vt:lpstr>
      <vt:lpstr>'Ki-1'!Druckbereich</vt:lpstr>
      <vt:lpstr>'Ki-2'!Druckbereich</vt:lpstr>
      <vt:lpstr>'Ki-3'!Druckbereich</vt:lpstr>
      <vt:lpstr>'Ki-4'!Druckbereich</vt:lpstr>
      <vt:lpstr>'Ki-5'!Druckbereich</vt:lpstr>
      <vt:lpstr>'Ki-6'!Druckbereich</vt:lpstr>
    </vt:vector>
  </TitlesOfParts>
  <Company>SV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Zax Sabine</dc:creator>
  <cp:lastModifiedBy>dion</cp:lastModifiedBy>
  <dcterms:created xsi:type="dcterms:W3CDTF">2021-12-20T05:21:54Z</dcterms:created>
  <dcterms:modified xsi:type="dcterms:W3CDTF">2022-01-10T07:49:40Z</dcterms:modified>
</cp:coreProperties>
</file>